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<sst xmlns="http://schemas.openxmlformats.org/spreadsheetml/2006/main" count="167" uniqueCount="131">
  <si>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</si>
  <si>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</si>
  <si>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</si>
  <si>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</si>
  <si>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</si>
  <si>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</si>
  <si>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</si>
  <si>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</si>
  <si>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</si>
  <si>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</si>
  <si>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</si>
  <si>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</si>
  <si>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</si>
  <si>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</si>
  <si>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</si>
  <si>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</si>
  <si>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</si>
  <si>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</si>
  <si>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</si>
  <si>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</si>
  <si>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</si>
  <si>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</si>
  <si>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</si>
  <si>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</si>
  <si>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</si>
  <si>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</si>
  <si>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</si>
  <si>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</si>
  <si>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</si>
  <si>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</si>
  <si>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</si>
  <si>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</si>
  <si>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</si>
  <si>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</si>
  <si>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</si>
  <si>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</si>
  <si>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</si>
  <si>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</si>
  <si>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</si>
  <si>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</si>
  <si>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</si>
  <si>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</si>
  <si>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</si>
  <si>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</si>
  <si>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</si>
  <si>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</si>
  <si>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</si>
  <si>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</si>
  <si>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</si>
  <si>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</si>
  <si>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</si>
  <si>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</si>
  <si>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</si>
  <si>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</si>
  <si>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</si>
  <si>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</si>
  <si>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</si>
  <si>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</si>
  <si>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</si>
  <si>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</si>
  <si>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</si>
  <si>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</si>
  <si>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</si>
  <si>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</si>
  <si>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</si>
  <si>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</si>
  <si>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</si>
  <si>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</si>
  <si>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</si>
  <si>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</si>
  <si>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</si>
  <si>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</si>
  <si>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</si>
  <si>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</si>
  <si>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</si>
  <si>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</si>
  <si>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</si>
  <si>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</si>
  <si>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</si>
  <si>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</si>
  <si>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</si>
  <si>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</si>
  <si>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</si>
  <si>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</si>
  <si>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</si>
  <si>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</si>
  <si>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</si>
  <si>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</si>
  <si>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</si>
  <si>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</si>
  <si>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</si>
  <si>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</si>
  <si>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</si>
  <si>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</si>
  <si>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</si>
  <si>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</si>
  <si>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</si>
  <si>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</si>
  <si>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</si>
  <si>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</si>
  <si>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</si>
  <si>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</si>
  <si>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</si>
  <si>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</si>
  <si>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</si>
  <si>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</si>
  <si>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</si>
  <si>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</si>
  <si>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</si>
  <si>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</si>
  <si>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</si>
  <si>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</si>
  <si>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</si>
  <si>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</si>
  <si>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</si>
  <si>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</si>
  <si>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</si>
  <si>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</si>
  <si>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</si>
  <si>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</si>
  <si>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</si>
  <si>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</si>
  <si>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</si>
  <si>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</si>
  <si>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</si>
  <si>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</si>
  <si>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</si>
  <si>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</si>
  <si>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</si>
  <si>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</si>
  <si>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28-Feb-2022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</si>
</sst>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6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7" fillId="0" borderId="2" xfId="1" applyFont="1" applyBorder="1"/>
    <xf numFmtId="164" fontId="17" fillId="0" borderId="4" xfId="0" applyNumberFormat="1" applyFont="1" applyBorder="1"/>
    <xf numFmtId="4" fontId="0" fillId="0" borderId="0" xfId="0" applyNumberFormat="1"/>
    <xf numFmtId="164" fontId="18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" fontId="3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2" customWidth="1"/>
    <col min="45" max="62" width="15.42578125" style="3" customWidth="1"/>
    <col min="63" max="63" width="15.140625" style="3" customWidth="1"/>
    <col min="64" max="64" width="9.140625" style="43" customWidth="1"/>
    <col min="65" max="65" width="20" style="43" customWidth="1"/>
    <col min="66" max="16384" width="9.140625" style="3"/>
  </cols>
  <sheetData>
    <row r="1" spans="1:99" s="1" customFormat="1" ht="19.5" thickBot="1" x14ac:dyDescent="0.35">
      <c r="A1" s="111" t="s">
        <v>75</v>
      </c>
      <c r="B1" s="88" t="s">
        <v>28</v>
      </c>
      <c r="C1" s="102" t="s">
        <v>130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4"/>
      <c r="BL1" s="80"/>
      <c r="BM1" s="80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thickBot="1" x14ac:dyDescent="0.4">
      <c r="A2" s="112"/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90" t="s">
        <v>25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  <c r="AQ2" s="90" t="s">
        <v>26</v>
      </c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2"/>
      <c r="BK2" s="105" t="s">
        <v>23</v>
      </c>
      <c r="BL2" s="81"/>
      <c r="BM2" s="81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2"/>
      <c r="B3" s="89"/>
      <c r="C3" s="96" t="s">
        <v>119</v>
      </c>
      <c r="D3" s="97"/>
      <c r="E3" s="97"/>
      <c r="F3" s="97"/>
      <c r="G3" s="97"/>
      <c r="H3" s="97"/>
      <c r="I3" s="97"/>
      <c r="J3" s="97"/>
      <c r="K3" s="97"/>
      <c r="L3" s="98"/>
      <c r="M3" s="96" t="s">
        <v>120</v>
      </c>
      <c r="N3" s="97"/>
      <c r="O3" s="97"/>
      <c r="P3" s="97"/>
      <c r="Q3" s="97"/>
      <c r="R3" s="97"/>
      <c r="S3" s="97"/>
      <c r="T3" s="97"/>
      <c r="U3" s="97"/>
      <c r="V3" s="98"/>
      <c r="W3" s="96" t="s">
        <v>119</v>
      </c>
      <c r="X3" s="97"/>
      <c r="Y3" s="97"/>
      <c r="Z3" s="97"/>
      <c r="AA3" s="97"/>
      <c r="AB3" s="97"/>
      <c r="AC3" s="97"/>
      <c r="AD3" s="97"/>
      <c r="AE3" s="97"/>
      <c r="AF3" s="98"/>
      <c r="AG3" s="96" t="s">
        <v>120</v>
      </c>
      <c r="AH3" s="97"/>
      <c r="AI3" s="97"/>
      <c r="AJ3" s="97"/>
      <c r="AK3" s="97"/>
      <c r="AL3" s="97"/>
      <c r="AM3" s="97"/>
      <c r="AN3" s="97"/>
      <c r="AO3" s="97"/>
      <c r="AP3" s="98"/>
      <c r="AQ3" s="96" t="s">
        <v>119</v>
      </c>
      <c r="AR3" s="97"/>
      <c r="AS3" s="97"/>
      <c r="AT3" s="97"/>
      <c r="AU3" s="97"/>
      <c r="AV3" s="97"/>
      <c r="AW3" s="97"/>
      <c r="AX3" s="97"/>
      <c r="AY3" s="97"/>
      <c r="AZ3" s="98"/>
      <c r="BA3" s="96" t="s">
        <v>120</v>
      </c>
      <c r="BB3" s="97"/>
      <c r="BC3" s="97"/>
      <c r="BD3" s="97"/>
      <c r="BE3" s="97"/>
      <c r="BF3" s="97"/>
      <c r="BG3" s="97"/>
      <c r="BH3" s="97"/>
      <c r="BI3" s="97"/>
      <c r="BJ3" s="98"/>
      <c r="BK3" s="106"/>
      <c r="BL3" s="82"/>
      <c r="BM3" s="82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2"/>
      <c r="B4" s="89"/>
      <c r="C4" s="93" t="s">
        <v>34</v>
      </c>
      <c r="D4" s="94"/>
      <c r="E4" s="94"/>
      <c r="F4" s="94"/>
      <c r="G4" s="95"/>
      <c r="H4" s="93" t="s">
        <v>35</v>
      </c>
      <c r="I4" s="94"/>
      <c r="J4" s="94"/>
      <c r="K4" s="94"/>
      <c r="L4" s="95"/>
      <c r="M4" s="93" t="s">
        <v>34</v>
      </c>
      <c r="N4" s="94"/>
      <c r="O4" s="94"/>
      <c r="P4" s="94"/>
      <c r="Q4" s="95"/>
      <c r="R4" s="93" t="s">
        <v>35</v>
      </c>
      <c r="S4" s="94"/>
      <c r="T4" s="94"/>
      <c r="U4" s="94"/>
      <c r="V4" s="95"/>
      <c r="W4" s="93" t="s">
        <v>34</v>
      </c>
      <c r="X4" s="94"/>
      <c r="Y4" s="94"/>
      <c r="Z4" s="94"/>
      <c r="AA4" s="95"/>
      <c r="AB4" s="93" t="s">
        <v>35</v>
      </c>
      <c r="AC4" s="94"/>
      <c r="AD4" s="94"/>
      <c r="AE4" s="94"/>
      <c r="AF4" s="95"/>
      <c r="AG4" s="93" t="s">
        <v>34</v>
      </c>
      <c r="AH4" s="94"/>
      <c r="AI4" s="94"/>
      <c r="AJ4" s="94"/>
      <c r="AK4" s="95"/>
      <c r="AL4" s="93" t="s">
        <v>35</v>
      </c>
      <c r="AM4" s="94"/>
      <c r="AN4" s="94"/>
      <c r="AO4" s="94"/>
      <c r="AP4" s="95"/>
      <c r="AQ4" s="93" t="s">
        <v>34</v>
      </c>
      <c r="AR4" s="94"/>
      <c r="AS4" s="94"/>
      <c r="AT4" s="94"/>
      <c r="AU4" s="95"/>
      <c r="AV4" s="93" t="s">
        <v>35</v>
      </c>
      <c r="AW4" s="94"/>
      <c r="AX4" s="94"/>
      <c r="AY4" s="94"/>
      <c r="AZ4" s="95"/>
      <c r="BA4" s="93" t="s">
        <v>34</v>
      </c>
      <c r="BB4" s="94"/>
      <c r="BC4" s="94"/>
      <c r="BD4" s="94"/>
      <c r="BE4" s="95"/>
      <c r="BF4" s="93" t="s">
        <v>35</v>
      </c>
      <c r="BG4" s="94"/>
      <c r="BH4" s="94"/>
      <c r="BI4" s="94"/>
      <c r="BJ4" s="95"/>
      <c r="BK4" s="106"/>
      <c r="BL4" s="82"/>
      <c r="BM4" s="82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x14ac:dyDescent="0.3">
      <c r="A5" s="112"/>
      <c r="B5" s="89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13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7"/>
      <c r="BL5" s="83"/>
      <c r="BM5" s="83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</row>
    <row r="7" spans="1:99" x14ac:dyDescent="0.2">
      <c r="A7" s="15" t="s">
        <v>76</v>
      </c>
      <c r="B7" s="18" t="s">
        <v>12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</row>
    <row r="8" spans="1:99" x14ac:dyDescent="0.2">
      <c r="A8" s="15"/>
      <c r="B8" s="28" t="s">
        <v>101</v>
      </c>
      <c r="C8" s="34">
        <v>0</v>
      </c>
      <c r="D8" s="34">
        <v>154.99693231782149</v>
      </c>
      <c r="E8" s="34">
        <v>0</v>
      </c>
      <c r="F8" s="34">
        <v>0</v>
      </c>
      <c r="G8" s="34">
        <v>0</v>
      </c>
      <c r="H8" s="34">
        <v>7.3479822956334955</v>
      </c>
      <c r="I8" s="34">
        <v>191.8187481339981</v>
      </c>
      <c r="J8" s="34">
        <v>9.5189871591783</v>
      </c>
      <c r="K8" s="34">
        <v>0</v>
      </c>
      <c r="L8" s="34">
        <v>65.00999396363116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4.277021830701492</v>
      </c>
      <c r="S8" s="34">
        <v>1.0673645544638999</v>
      </c>
      <c r="T8" s="34">
        <v>23.870228025356802</v>
      </c>
      <c r="U8" s="34">
        <v>0</v>
      </c>
      <c r="V8" s="34">
        <v>8.9446974359240023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2.3762346229187008</v>
      </c>
      <c r="AC8" s="34">
        <v>123.5392176738886</v>
      </c>
      <c r="AD8" s="34">
        <v>9.9041123407853</v>
      </c>
      <c r="AE8" s="34">
        <v>0</v>
      </c>
      <c r="AF8" s="34">
        <v>33.113140702059589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2.0881811487025992</v>
      </c>
      <c r="AM8" s="34">
        <v>45.979864770034517</v>
      </c>
      <c r="AN8" s="34">
        <v>88.30117000510603</v>
      </c>
      <c r="AO8" s="34">
        <v>0</v>
      </c>
      <c r="AP8" s="34">
        <v>19.117625890134107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7.006568900794699</v>
      </c>
      <c r="AW8" s="34">
        <v>11.550211820640801</v>
      </c>
      <c r="AX8" s="34">
        <v>1.1152655916070999</v>
      </c>
      <c r="AY8" s="34">
        <v>0</v>
      </c>
      <c r="AZ8" s="34">
        <v>25.159135461098927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1.7162597062375005</v>
      </c>
      <c r="BG8" s="34">
        <v>8.7490015142500016E-2</v>
      </c>
      <c r="BH8" s="34">
        <v>4.3695957885714005</v>
      </c>
      <c r="BI8" s="34">
        <v>0</v>
      </c>
      <c r="BJ8" s="34">
        <v>2.9964609716763992</v>
      </c>
      <c r="BK8" s="35">
        <f>SUM(C8:BJ8)</f>
        <v>845.27249112610752</v>
      </c>
      <c r="BL8" s="78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154.99693231782149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7.3479822956334955</v>
      </c>
      <c r="I9" s="61">
        <f t="shared" si="0"/>
        <v>191.8187481339981</v>
      </c>
      <c r="J9" s="61">
        <f t="shared" si="0"/>
        <v>9.5189871591783</v>
      </c>
      <c r="K9" s="61">
        <f t="shared" si="0"/>
        <v>0</v>
      </c>
      <c r="L9" s="61">
        <f t="shared" si="0"/>
        <v>65.00999396363116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4.277021830701492</v>
      </c>
      <c r="S9" s="61">
        <f t="shared" si="0"/>
        <v>1.0673645544638999</v>
      </c>
      <c r="T9" s="61">
        <f t="shared" si="0"/>
        <v>23.870228025356802</v>
      </c>
      <c r="U9" s="61">
        <f t="shared" si="0"/>
        <v>0</v>
      </c>
      <c r="V9" s="61">
        <f t="shared" si="0"/>
        <v>8.9446974359240023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2.3762346229187008</v>
      </c>
      <c r="AC9" s="61">
        <f t="shared" si="0"/>
        <v>123.5392176738886</v>
      </c>
      <c r="AD9" s="61">
        <f t="shared" si="0"/>
        <v>9.9041123407853</v>
      </c>
      <c r="AE9" s="61">
        <f t="shared" si="0"/>
        <v>0</v>
      </c>
      <c r="AF9" s="61">
        <f t="shared" si="0"/>
        <v>33.113140702059589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2.0881811487025992</v>
      </c>
      <c r="AM9" s="61">
        <f t="shared" si="0"/>
        <v>45.979864770034517</v>
      </c>
      <c r="AN9" s="61">
        <f t="shared" si="0"/>
        <v>88.30117000510603</v>
      </c>
      <c r="AO9" s="61">
        <f t="shared" si="0"/>
        <v>0</v>
      </c>
      <c r="AP9" s="61">
        <f t="shared" si="0"/>
        <v>19.117625890134107</v>
      </c>
      <c r="AQ9" s="32">
        <f t="shared" si="0"/>
        <v>0</v>
      </c>
      <c r="AR9" s="67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7.006568900794699</v>
      </c>
      <c r="AW9" s="61">
        <f>(SUM(AW8))</f>
        <v>11.550211820640801</v>
      </c>
      <c r="AX9" s="61">
        <f t="shared" si="0"/>
        <v>1.1152655916070999</v>
      </c>
      <c r="AY9" s="61">
        <f t="shared" si="0"/>
        <v>0</v>
      </c>
      <c r="AZ9" s="61">
        <f t="shared" si="0"/>
        <v>25.159135461098927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1.7162597062375005</v>
      </c>
      <c r="BG9" s="61">
        <f t="shared" si="0"/>
        <v>8.7490015142500016E-2</v>
      </c>
      <c r="BH9" s="61">
        <f t="shared" si="0"/>
        <v>4.3695957885714005</v>
      </c>
      <c r="BI9" s="61">
        <f t="shared" si="0"/>
        <v>0</v>
      </c>
      <c r="BJ9" s="61">
        <f t="shared" si="0"/>
        <v>2.9964609716763992</v>
      </c>
      <c r="BK9" s="62">
        <f>SUM(BK8)</f>
        <v>845.27249112610752</v>
      </c>
    </row>
    <row r="10" spans="1:99" x14ac:dyDescent="0.2">
      <c r="A10" s="15" t="s">
        <v>77</v>
      </c>
      <c r="B10" s="19" t="s">
        <v>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</row>
    <row r="11" spans="1:99" x14ac:dyDescent="0.2">
      <c r="A11" s="15"/>
      <c r="B11" s="28" t="s">
        <v>102</v>
      </c>
      <c r="C11" s="34">
        <v>0</v>
      </c>
      <c r="D11" s="34">
        <v>6.5432512938571001</v>
      </c>
      <c r="E11" s="34">
        <v>0</v>
      </c>
      <c r="F11" s="34">
        <v>0</v>
      </c>
      <c r="G11" s="34">
        <v>0</v>
      </c>
      <c r="H11" s="34">
        <v>0.20564907035499999</v>
      </c>
      <c r="I11" s="34">
        <v>5.8715191964100001E-2</v>
      </c>
      <c r="J11" s="34">
        <v>0</v>
      </c>
      <c r="K11" s="34">
        <v>0</v>
      </c>
      <c r="L11" s="34">
        <v>5.1444966728213002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0.17041780024860001</v>
      </c>
      <c r="S11" s="34">
        <v>2.0671333570999998E-3</v>
      </c>
      <c r="T11" s="34">
        <v>0</v>
      </c>
      <c r="U11" s="34">
        <v>0</v>
      </c>
      <c r="V11" s="34">
        <v>0.21310349303569998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0.63701009335189973</v>
      </c>
      <c r="AC11" s="34">
        <v>0.16184987571420001</v>
      </c>
      <c r="AD11" s="34">
        <v>0</v>
      </c>
      <c r="AE11" s="34">
        <v>0</v>
      </c>
      <c r="AF11" s="34">
        <v>0.75133525599939999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0.66281596374350016</v>
      </c>
      <c r="AM11" s="34">
        <v>0.15030605496420002</v>
      </c>
      <c r="AN11" s="34">
        <v>0</v>
      </c>
      <c r="AO11" s="34">
        <v>0</v>
      </c>
      <c r="AP11" s="34">
        <v>0.60625022357110003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0.66983286442620005</v>
      </c>
      <c r="AW11" s="34">
        <v>0.2799578442856</v>
      </c>
      <c r="AX11" s="34">
        <v>0</v>
      </c>
      <c r="AY11" s="34">
        <v>0</v>
      </c>
      <c r="AZ11" s="34">
        <v>0.9038345311067999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0.21961350692760001</v>
      </c>
      <c r="BG11" s="34">
        <v>8.6284742857000007E-3</v>
      </c>
      <c r="BH11" s="34">
        <v>0</v>
      </c>
      <c r="BI11" s="34">
        <v>0</v>
      </c>
      <c r="BJ11" s="34">
        <v>5.8114510249800001E-2</v>
      </c>
      <c r="BK11" s="35">
        <f>SUM(C11:BJ11)</f>
        <v>17.447249854264903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6.5432512938571001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0.20564907035499999</v>
      </c>
      <c r="I12" s="61">
        <f t="shared" si="1"/>
        <v>5.8715191964100001E-2</v>
      </c>
      <c r="J12" s="61">
        <f t="shared" si="1"/>
        <v>0</v>
      </c>
      <c r="K12" s="61">
        <f t="shared" si="1"/>
        <v>0</v>
      </c>
      <c r="L12" s="61">
        <f t="shared" si="1"/>
        <v>5.1444966728213002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0.17041780024860001</v>
      </c>
      <c r="S12" s="61">
        <f t="shared" si="1"/>
        <v>2.0671333570999998E-3</v>
      </c>
      <c r="T12" s="61">
        <f t="shared" si="1"/>
        <v>0</v>
      </c>
      <c r="U12" s="61">
        <f t="shared" si="1"/>
        <v>0</v>
      </c>
      <c r="V12" s="61">
        <f t="shared" si="1"/>
        <v>0.21310349303569998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0.63701009335189973</v>
      </c>
      <c r="AC12" s="61">
        <f t="shared" si="1"/>
        <v>0.16184987571420001</v>
      </c>
      <c r="AD12" s="61">
        <f t="shared" si="1"/>
        <v>0</v>
      </c>
      <c r="AE12" s="61">
        <f t="shared" si="1"/>
        <v>0</v>
      </c>
      <c r="AF12" s="61">
        <f t="shared" si="1"/>
        <v>0.75133525599939999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0.66281596374350016</v>
      </c>
      <c r="AM12" s="61">
        <f t="shared" si="1"/>
        <v>0.15030605496420002</v>
      </c>
      <c r="AN12" s="61">
        <f t="shared" si="1"/>
        <v>0</v>
      </c>
      <c r="AO12" s="61">
        <f t="shared" si="1"/>
        <v>0</v>
      </c>
      <c r="AP12" s="61">
        <f t="shared" si="1"/>
        <v>0.60625022357110003</v>
      </c>
      <c r="AQ12" s="32">
        <f t="shared" si="1"/>
        <v>0</v>
      </c>
      <c r="AR12" s="67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0.66983286442620005</v>
      </c>
      <c r="AW12" s="61">
        <f>(SUM(AW11))</f>
        <v>0.2799578442856</v>
      </c>
      <c r="AX12" s="61">
        <f t="shared" si="1"/>
        <v>0</v>
      </c>
      <c r="AY12" s="61">
        <f t="shared" si="1"/>
        <v>0</v>
      </c>
      <c r="AZ12" s="61">
        <f t="shared" si="1"/>
        <v>0.9038345311067999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0.21961350692760001</v>
      </c>
      <c r="BG12" s="61">
        <f t="shared" si="1"/>
        <v>8.6284742857000007E-3</v>
      </c>
      <c r="BH12" s="61">
        <f t="shared" si="1"/>
        <v>0</v>
      </c>
      <c r="BI12" s="61">
        <f t="shared" si="1"/>
        <v>0</v>
      </c>
      <c r="BJ12" s="61">
        <f t="shared" si="1"/>
        <v>5.8114510249800001E-2</v>
      </c>
      <c r="BK12" s="64">
        <f>SUM(BK11)</f>
        <v>17.447249854264903</v>
      </c>
    </row>
    <row r="13" spans="1:99" x14ac:dyDescent="0.2">
      <c r="A13" s="15" t="s">
        <v>78</v>
      </c>
      <c r="B13" s="19" t="s">
        <v>10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8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7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8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7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1"/>
    </row>
    <row r="23" spans="1:65" x14ac:dyDescent="0.2">
      <c r="A23" s="15"/>
      <c r="B23" s="28" t="s">
        <v>103</v>
      </c>
      <c r="C23" s="34">
        <v>0</v>
      </c>
      <c r="D23" s="34">
        <v>6.5888670404641996</v>
      </c>
      <c r="E23" s="34">
        <v>0</v>
      </c>
      <c r="F23" s="34">
        <v>0</v>
      </c>
      <c r="G23" s="34">
        <v>0</v>
      </c>
      <c r="H23" s="34">
        <v>0.35695281528289996</v>
      </c>
      <c r="I23" s="34">
        <v>1.5307384535700002E-2</v>
      </c>
      <c r="J23" s="34">
        <v>0</v>
      </c>
      <c r="K23" s="34">
        <v>0</v>
      </c>
      <c r="L23" s="34">
        <v>7.2903040250000009E-2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0.23049167756879999</v>
      </c>
      <c r="S23" s="34">
        <v>3.1256394642E-3</v>
      </c>
      <c r="T23" s="34">
        <v>0</v>
      </c>
      <c r="U23" s="34">
        <v>0</v>
      </c>
      <c r="V23" s="34">
        <v>0.1506582340713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2.0210869714151003</v>
      </c>
      <c r="AC23" s="34">
        <v>0.1093621204284</v>
      </c>
      <c r="AD23" s="34">
        <v>0</v>
      </c>
      <c r="AE23" s="34">
        <v>0</v>
      </c>
      <c r="AF23" s="34">
        <v>2.6195965563915991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1.2665049202374012</v>
      </c>
      <c r="AM23" s="34">
        <v>0.1938353455713</v>
      </c>
      <c r="AN23" s="34">
        <v>8.9568571428499999E-2</v>
      </c>
      <c r="AO23" s="34">
        <v>0</v>
      </c>
      <c r="AP23" s="34">
        <v>1.5095056196774996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1.4259324806687996</v>
      </c>
      <c r="AW23" s="34">
        <v>0.86526131007119989</v>
      </c>
      <c r="AX23" s="34">
        <v>0</v>
      </c>
      <c r="AY23" s="34">
        <v>0</v>
      </c>
      <c r="AZ23" s="34">
        <v>1.5683002913558999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0.2810109663541</v>
      </c>
      <c r="BG23" s="34">
        <v>0.29526407660710002</v>
      </c>
      <c r="BH23" s="34">
        <v>0</v>
      </c>
      <c r="BI23" s="34">
        <v>0</v>
      </c>
      <c r="BJ23" s="34">
        <v>0</v>
      </c>
      <c r="BK23" s="35">
        <f>SUM(C23:BJ23)</f>
        <v>19.663535061843998</v>
      </c>
    </row>
    <row r="24" spans="1:65" x14ac:dyDescent="0.2">
      <c r="A24" s="15"/>
      <c r="B24" s="28" t="s">
        <v>114</v>
      </c>
      <c r="C24" s="34">
        <v>0</v>
      </c>
      <c r="D24" s="34">
        <v>0.74634861900000005</v>
      </c>
      <c r="E24" s="34">
        <v>0</v>
      </c>
      <c r="F24" s="34">
        <v>0</v>
      </c>
      <c r="G24" s="34">
        <v>0</v>
      </c>
      <c r="H24" s="34">
        <v>0.20529206914020007</v>
      </c>
      <c r="I24" s="34">
        <v>5.3304582928499995E-2</v>
      </c>
      <c r="J24" s="34">
        <v>0.97126213996419997</v>
      </c>
      <c r="K24" s="34">
        <v>0</v>
      </c>
      <c r="L24" s="34">
        <v>7.4578118920709002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0.14385459446259999</v>
      </c>
      <c r="S24" s="34">
        <v>9.0870213570999996E-3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0.94559411599719934</v>
      </c>
      <c r="AC24" s="34">
        <v>0.26010950032129998</v>
      </c>
      <c r="AD24" s="34">
        <v>0</v>
      </c>
      <c r="AE24" s="34">
        <v>0</v>
      </c>
      <c r="AF24" s="34">
        <v>2.1641334567847004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1.3195525682810012</v>
      </c>
      <c r="AM24" s="34">
        <v>7.0818252332496998</v>
      </c>
      <c r="AN24" s="34">
        <v>0</v>
      </c>
      <c r="AO24" s="34">
        <v>0</v>
      </c>
      <c r="AP24" s="34">
        <v>1.2894241003562001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0.94364362681840019</v>
      </c>
      <c r="AW24" s="34">
        <v>5.5399892233212995</v>
      </c>
      <c r="AX24" s="34">
        <v>0</v>
      </c>
      <c r="AY24" s="34">
        <v>0</v>
      </c>
      <c r="AZ24" s="34">
        <v>2.6806621076778998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0.20360400810559998</v>
      </c>
      <c r="BG24" s="34">
        <v>4.4137942857100002E-2</v>
      </c>
      <c r="BH24" s="34">
        <v>1.4737543922856999</v>
      </c>
      <c r="BI24" s="34">
        <v>0</v>
      </c>
      <c r="BJ24" s="34">
        <v>0.44204120867839997</v>
      </c>
      <c r="BK24" s="35">
        <f>SUM(C24:BJ24)</f>
        <v>33.97543240365799</v>
      </c>
    </row>
    <row r="25" spans="1:65" x14ac:dyDescent="0.2">
      <c r="A25" s="15"/>
      <c r="B25" s="28" t="s">
        <v>104</v>
      </c>
      <c r="C25" s="34">
        <v>0</v>
      </c>
      <c r="D25" s="34">
        <v>3.8959082398926999</v>
      </c>
      <c r="E25" s="34">
        <v>0</v>
      </c>
      <c r="F25" s="34">
        <v>0</v>
      </c>
      <c r="G25" s="34">
        <v>0</v>
      </c>
      <c r="H25" s="34">
        <v>1.2035998020575998</v>
      </c>
      <c r="I25" s="34">
        <v>6.7826400356000007E-3</v>
      </c>
      <c r="J25" s="34">
        <v>0</v>
      </c>
      <c r="K25" s="34">
        <v>0</v>
      </c>
      <c r="L25" s="34">
        <v>3.4632644404981998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0.8669207480584008</v>
      </c>
      <c r="S25" s="34">
        <v>0.14886198482140001</v>
      </c>
      <c r="T25" s="34">
        <v>0</v>
      </c>
      <c r="U25" s="34">
        <v>0</v>
      </c>
      <c r="V25" s="34">
        <v>0.4872115382494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0.37114113714109997</v>
      </c>
      <c r="AC25" s="34">
        <v>3.986645357E-4</v>
      </c>
      <c r="AD25" s="34">
        <v>0</v>
      </c>
      <c r="AE25" s="34">
        <v>0</v>
      </c>
      <c r="AF25" s="34">
        <v>2.9802919769276999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0.33833681089170003</v>
      </c>
      <c r="AM25" s="34">
        <v>0.13687402082130001</v>
      </c>
      <c r="AN25" s="34">
        <v>0</v>
      </c>
      <c r="AO25" s="34">
        <v>0</v>
      </c>
      <c r="AP25" s="34">
        <v>1.9702224293916002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1.4180767061727995</v>
      </c>
      <c r="AW25" s="34">
        <v>7.5566010231781995</v>
      </c>
      <c r="AX25" s="34">
        <v>0</v>
      </c>
      <c r="AY25" s="34">
        <v>0</v>
      </c>
      <c r="AZ25" s="34">
        <v>3.8970555305694998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0.24963491928329995</v>
      </c>
      <c r="BG25" s="34">
        <v>0.7614986605356</v>
      </c>
      <c r="BH25" s="34">
        <v>0</v>
      </c>
      <c r="BI25" s="34">
        <v>0</v>
      </c>
      <c r="BJ25" s="34">
        <v>1.0406432727138</v>
      </c>
      <c r="BK25" s="35">
        <f>SUM(C25:BJ25)</f>
        <v>30.793324545775601</v>
      </c>
    </row>
    <row r="26" spans="1:65" x14ac:dyDescent="0.2">
      <c r="A26" s="15"/>
      <c r="B26" s="28" t="s">
        <v>105</v>
      </c>
      <c r="C26" s="34">
        <v>0</v>
      </c>
      <c r="D26" s="34">
        <v>38.3723277866427</v>
      </c>
      <c r="E26" s="34">
        <v>0</v>
      </c>
      <c r="F26" s="34">
        <v>0</v>
      </c>
      <c r="G26" s="34">
        <v>0</v>
      </c>
      <c r="H26" s="34">
        <v>0.91607273174279946</v>
      </c>
      <c r="I26" s="34">
        <v>32.971395968285009</v>
      </c>
      <c r="J26" s="34">
        <v>10.781601984356699</v>
      </c>
      <c r="K26" s="34">
        <v>0</v>
      </c>
      <c r="L26" s="34">
        <v>15.605759394818497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0.90610436463589983</v>
      </c>
      <c r="S26" s="34">
        <v>6.9824152821300001E-2</v>
      </c>
      <c r="T26" s="34">
        <v>9.8319881237139981</v>
      </c>
      <c r="U26" s="34">
        <v>0</v>
      </c>
      <c r="V26" s="34">
        <v>2.0160106863562999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2.3167418651708003</v>
      </c>
      <c r="AC26" s="34">
        <v>21.727384087855604</v>
      </c>
      <c r="AD26" s="34">
        <v>13.0979523951783</v>
      </c>
      <c r="AE26" s="34">
        <v>0</v>
      </c>
      <c r="AF26" s="34">
        <v>38.227093826564008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2.7869696143449993</v>
      </c>
      <c r="AM26" s="34">
        <v>3.7387993306424998</v>
      </c>
      <c r="AN26" s="34">
        <v>24.351686853284797</v>
      </c>
      <c r="AO26" s="34">
        <v>0</v>
      </c>
      <c r="AP26" s="34">
        <v>17.931089755634801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3.321098386306601</v>
      </c>
      <c r="AW26" s="34">
        <v>27.040222668890696</v>
      </c>
      <c r="AX26" s="34">
        <v>4.0753954742141998</v>
      </c>
      <c r="AY26" s="34">
        <v>0</v>
      </c>
      <c r="AZ26" s="34">
        <v>24.399640636565806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1.1819269784210003</v>
      </c>
      <c r="BG26" s="34">
        <v>0.97767561824909988</v>
      </c>
      <c r="BH26" s="34">
        <v>0.49598934028570002</v>
      </c>
      <c r="BI26" s="34">
        <v>0</v>
      </c>
      <c r="BJ26" s="34">
        <v>3.291615276141501</v>
      </c>
      <c r="BK26" s="35">
        <f>SUM(C26:BJ26)</f>
        <v>300.43236730112363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49.603451685999602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2.6819174182234993</v>
      </c>
      <c r="I27" s="61">
        <f t="shared" si="7"/>
        <v>33.046790575784811</v>
      </c>
      <c r="J27" s="61">
        <f t="shared" si="7"/>
        <v>11.752864124320899</v>
      </c>
      <c r="K27" s="61">
        <f t="shared" si="7"/>
        <v>0</v>
      </c>
      <c r="L27" s="61">
        <f t="shared" si="7"/>
        <v>26.599738767637596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2.1473713847257008</v>
      </c>
      <c r="S27" s="61">
        <f t="shared" si="7"/>
        <v>0.23089879846400002</v>
      </c>
      <c r="T27" s="61">
        <f t="shared" si="7"/>
        <v>9.8319881237139981</v>
      </c>
      <c r="U27" s="61">
        <f t="shared" si="7"/>
        <v>0</v>
      </c>
      <c r="V27" s="61">
        <f t="shared" si="7"/>
        <v>2.653880458677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5.6545640897242002</v>
      </c>
      <c r="AC27" s="61">
        <f t="shared" si="7"/>
        <v>22.097254373141006</v>
      </c>
      <c r="AD27" s="61">
        <f t="shared" si="7"/>
        <v>13.0979523951783</v>
      </c>
      <c r="AE27" s="61">
        <f t="shared" si="7"/>
        <v>0</v>
      </c>
      <c r="AF27" s="61">
        <f t="shared" si="7"/>
        <v>45.991115816668007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5.7113639137551022</v>
      </c>
      <c r="AM27" s="61">
        <f t="shared" si="7"/>
        <v>11.1513339302848</v>
      </c>
      <c r="AN27" s="61">
        <f t="shared" si="7"/>
        <v>24.441255424713297</v>
      </c>
      <c r="AO27" s="61">
        <f t="shared" si="7"/>
        <v>0</v>
      </c>
      <c r="AP27" s="61">
        <f t="shared" si="7"/>
        <v>22.7002419050601</v>
      </c>
      <c r="AQ27" s="32">
        <f t="shared" si="7"/>
        <v>0</v>
      </c>
      <c r="AR27" s="67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7.1087511999666004</v>
      </c>
      <c r="AW27" s="61">
        <f t="shared" si="7"/>
        <v>41.002074225461399</v>
      </c>
      <c r="AX27" s="61">
        <f t="shared" si="7"/>
        <v>4.0753954742141998</v>
      </c>
      <c r="AY27" s="61">
        <f t="shared" si="7"/>
        <v>0</v>
      </c>
      <c r="AZ27" s="61">
        <f t="shared" si="7"/>
        <v>32.545658566169109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1.9161768721640002</v>
      </c>
      <c r="BG27" s="61">
        <f t="shared" si="7"/>
        <v>2.0785762982488998</v>
      </c>
      <c r="BH27" s="61">
        <f t="shared" si="7"/>
        <v>1.9697437325714</v>
      </c>
      <c r="BI27" s="61">
        <f t="shared" si="7"/>
        <v>0</v>
      </c>
      <c r="BJ27" s="61">
        <f t="shared" si="7"/>
        <v>4.7742997575337007</v>
      </c>
      <c r="BK27" s="32">
        <f>SUM(BK23:BK26)</f>
        <v>384.86465931240122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211.1436352976782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10.235548784211995</v>
      </c>
      <c r="I28" s="61">
        <f t="shared" si="8"/>
        <v>224.92425390174702</v>
      </c>
      <c r="J28" s="61">
        <f t="shared" si="8"/>
        <v>21.271851283499199</v>
      </c>
      <c r="K28" s="61">
        <f t="shared" si="8"/>
        <v>0</v>
      </c>
      <c r="L28" s="61">
        <f t="shared" si="8"/>
        <v>96.754229404090069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6.5948110156757931</v>
      </c>
      <c r="S28" s="61">
        <f t="shared" si="8"/>
        <v>1.300330486285</v>
      </c>
      <c r="T28" s="61">
        <f t="shared" si="8"/>
        <v>33.7022161490708</v>
      </c>
      <c r="U28" s="61">
        <f t="shared" si="8"/>
        <v>0</v>
      </c>
      <c r="V28" s="61">
        <f t="shared" si="8"/>
        <v>11.811681387636702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8.6678088059948006</v>
      </c>
      <c r="AC28" s="61">
        <f t="shared" si="8"/>
        <v>145.79832192274381</v>
      </c>
      <c r="AD28" s="61">
        <f t="shared" si="8"/>
        <v>23.0020647359636</v>
      </c>
      <c r="AE28" s="61">
        <f t="shared" si="8"/>
        <v>0</v>
      </c>
      <c r="AF28" s="61">
        <f t="shared" si="8"/>
        <v>79.855591774727003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8.4623610262012008</v>
      </c>
      <c r="AM28" s="61">
        <f t="shared" si="9"/>
        <v>57.281504755283514</v>
      </c>
      <c r="AN28" s="61">
        <f t="shared" si="9"/>
        <v>112.74242542981932</v>
      </c>
      <c r="AO28" s="61">
        <f t="shared" si="9"/>
        <v>0</v>
      </c>
      <c r="AP28" s="61">
        <f t="shared" si="9"/>
        <v>42.424118018765306</v>
      </c>
      <c r="AQ28" s="32">
        <f t="shared" si="9"/>
        <v>0</v>
      </c>
      <c r="AR28" s="67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14.7851529651875</v>
      </c>
      <c r="AW28" s="61">
        <f t="shared" si="9"/>
        <v>52.832243890387801</v>
      </c>
      <c r="AX28" s="61">
        <f t="shared" si="9"/>
        <v>5.1906610658212999</v>
      </c>
      <c r="AY28" s="61">
        <f t="shared" si="9"/>
        <v>0</v>
      </c>
      <c r="AZ28" s="61">
        <f t="shared" si="9"/>
        <v>58.608628558374832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3.8520500853291004</v>
      </c>
      <c r="BG28" s="61">
        <f t="shared" si="9"/>
        <v>2.1746947876770997</v>
      </c>
      <c r="BH28" s="61">
        <f t="shared" si="9"/>
        <v>6.3393395211428007</v>
      </c>
      <c r="BI28" s="61">
        <f t="shared" si="9"/>
        <v>0</v>
      </c>
      <c r="BJ28" s="61">
        <f t="shared" si="9"/>
        <v>7.8288752394598999</v>
      </c>
      <c r="BK28" s="32">
        <f t="shared" si="9"/>
        <v>1247.5844002927736</v>
      </c>
    </row>
    <row r="29" spans="1:65" x14ac:dyDescent="0.2">
      <c r="A29" s="15"/>
      <c r="B29" s="22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1"/>
    </row>
    <row r="30" spans="1:65" x14ac:dyDescent="0.2">
      <c r="A30" s="15" t="s">
        <v>1</v>
      </c>
      <c r="B30" s="18" t="s">
        <v>7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1"/>
    </row>
    <row r="31" spans="1:65" s="4" customFormat="1" x14ac:dyDescent="0.2">
      <c r="A31" s="15" t="s">
        <v>76</v>
      </c>
      <c r="B31" s="19" t="s">
        <v>2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L31" s="84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1.0752053376071</v>
      </c>
      <c r="E32" s="34">
        <v>0</v>
      </c>
      <c r="F32" s="34">
        <v>0</v>
      </c>
      <c r="G32" s="34">
        <v>0</v>
      </c>
      <c r="H32" s="34">
        <v>18.189506079714395</v>
      </c>
      <c r="I32" s="34">
        <v>0.51694081749830001</v>
      </c>
      <c r="J32" s="34">
        <v>0</v>
      </c>
      <c r="K32" s="34">
        <v>0</v>
      </c>
      <c r="L32" s="34">
        <v>2.4818255413902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13.041406532792914</v>
      </c>
      <c r="S32" s="34">
        <v>0.80011900139159997</v>
      </c>
      <c r="T32" s="34">
        <v>0</v>
      </c>
      <c r="U32" s="34">
        <v>0</v>
      </c>
      <c r="V32" s="34">
        <v>0.80415484471270005</v>
      </c>
      <c r="W32" s="34">
        <v>0</v>
      </c>
      <c r="X32" s="34">
        <v>7.1451214199999999E-5</v>
      </c>
      <c r="Y32" s="34">
        <v>0</v>
      </c>
      <c r="Z32" s="34">
        <v>0</v>
      </c>
      <c r="AA32" s="34">
        <v>0</v>
      </c>
      <c r="AB32" s="34">
        <v>77.783961423255761</v>
      </c>
      <c r="AC32" s="34">
        <v>3.0719007293519995</v>
      </c>
      <c r="AD32" s="34">
        <v>0</v>
      </c>
      <c r="AE32" s="34">
        <v>0</v>
      </c>
      <c r="AF32" s="34">
        <v>15.138005746059303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73.756440236777038</v>
      </c>
      <c r="AM32" s="34">
        <v>1.7253575745318994</v>
      </c>
      <c r="AN32" s="34">
        <v>0</v>
      </c>
      <c r="AO32" s="34">
        <v>0</v>
      </c>
      <c r="AP32" s="34">
        <v>8.5163271472410997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197.89303431719568</v>
      </c>
      <c r="AW32" s="34">
        <v>15.8628156457297</v>
      </c>
      <c r="AX32" s="34">
        <v>0</v>
      </c>
      <c r="AY32" s="34">
        <v>0</v>
      </c>
      <c r="AZ32" s="34">
        <v>34.426720081626904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44.015046185017248</v>
      </c>
      <c r="BG32" s="34">
        <v>1.1152256755324004</v>
      </c>
      <c r="BH32" s="34">
        <v>0</v>
      </c>
      <c r="BI32" s="34">
        <v>0</v>
      </c>
      <c r="BJ32" s="34">
        <v>3.6702677978900011</v>
      </c>
      <c r="BK32" s="41">
        <f>SUM(C32:BJ32)</f>
        <v>513.8843321665305</v>
      </c>
      <c r="BL32" s="87"/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1.0752053376071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18.189506079714395</v>
      </c>
      <c r="I33" s="61">
        <f t="shared" si="10"/>
        <v>0.51694081749830001</v>
      </c>
      <c r="J33" s="61">
        <f t="shared" si="10"/>
        <v>0</v>
      </c>
      <c r="K33" s="61">
        <f t="shared" si="10"/>
        <v>0</v>
      </c>
      <c r="L33" s="61">
        <f t="shared" si="10"/>
        <v>2.4818255413902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13.041406532792914</v>
      </c>
      <c r="S33" s="61">
        <f t="shared" si="10"/>
        <v>0.80011900139159997</v>
      </c>
      <c r="T33" s="61">
        <f t="shared" si="10"/>
        <v>0</v>
      </c>
      <c r="U33" s="61">
        <f t="shared" si="10"/>
        <v>0</v>
      </c>
      <c r="V33" s="61">
        <f t="shared" si="10"/>
        <v>0.80415484471270005</v>
      </c>
      <c r="W33" s="32">
        <f t="shared" si="10"/>
        <v>0</v>
      </c>
      <c r="X33" s="61">
        <f t="shared" si="10"/>
        <v>7.1451214199999999E-5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77.783961423255761</v>
      </c>
      <c r="AC33" s="61">
        <f t="shared" si="10"/>
        <v>3.0719007293519995</v>
      </c>
      <c r="AD33" s="61">
        <f t="shared" si="10"/>
        <v>0</v>
      </c>
      <c r="AE33" s="61">
        <f t="shared" si="10"/>
        <v>0</v>
      </c>
      <c r="AF33" s="61">
        <f t="shared" si="10"/>
        <v>15.138005746059303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73.756440236777038</v>
      </c>
      <c r="AM33" s="61">
        <f t="shared" si="10"/>
        <v>1.7253575745318994</v>
      </c>
      <c r="AN33" s="61">
        <f t="shared" si="10"/>
        <v>0</v>
      </c>
      <c r="AO33" s="61">
        <f t="shared" si="10"/>
        <v>0</v>
      </c>
      <c r="AP33" s="61">
        <f t="shared" si="10"/>
        <v>8.5163271472410997</v>
      </c>
      <c r="AQ33" s="32">
        <f t="shared" si="10"/>
        <v>0</v>
      </c>
      <c r="AR33" s="67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197.89303431719568</v>
      </c>
      <c r="AW33" s="61">
        <f t="shared" si="10"/>
        <v>15.8628156457297</v>
      </c>
      <c r="AX33" s="61">
        <f t="shared" si="10"/>
        <v>0</v>
      </c>
      <c r="AY33" s="61">
        <f t="shared" si="10"/>
        <v>0</v>
      </c>
      <c r="AZ33" s="61">
        <f t="shared" si="10"/>
        <v>34.426720081626904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44.015046185017248</v>
      </c>
      <c r="BG33" s="32">
        <f t="shared" si="10"/>
        <v>1.1152256755324004</v>
      </c>
      <c r="BH33" s="32">
        <f t="shared" si="10"/>
        <v>0</v>
      </c>
      <c r="BI33" s="32">
        <f t="shared" si="10"/>
        <v>0</v>
      </c>
      <c r="BJ33" s="32">
        <f t="shared" si="10"/>
        <v>3.6702677978900011</v>
      </c>
      <c r="BK33" s="32">
        <f>SUM(BK32)</f>
        <v>513.8843321665305</v>
      </c>
      <c r="BL33" s="84"/>
      <c r="BM33" s="84"/>
    </row>
    <row r="34" spans="1:65" x14ac:dyDescent="0.2">
      <c r="A34" s="15" t="s">
        <v>77</v>
      </c>
      <c r="B34" s="19" t="s">
        <v>15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</row>
    <row r="35" spans="1:65" x14ac:dyDescent="0.2">
      <c r="A35" s="15"/>
      <c r="B35" s="28" t="s">
        <v>129</v>
      </c>
      <c r="C35" s="34">
        <v>0</v>
      </c>
      <c r="D35" s="34">
        <v>1.2051146117142</v>
      </c>
      <c r="E35" s="34">
        <v>0</v>
      </c>
      <c r="F35" s="34">
        <v>0</v>
      </c>
      <c r="G35" s="34">
        <v>0</v>
      </c>
      <c r="H35" s="34">
        <v>7.8390972648921888</v>
      </c>
      <c r="I35" s="34">
        <v>1.0150932149282998</v>
      </c>
      <c r="J35" s="34">
        <v>0</v>
      </c>
      <c r="K35" s="34">
        <v>0</v>
      </c>
      <c r="L35" s="34">
        <v>5.5805319782830995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3.3805051690422006</v>
      </c>
      <c r="S35" s="34">
        <v>4.39711974284E-2</v>
      </c>
      <c r="T35" s="34">
        <v>0</v>
      </c>
      <c r="U35" s="34">
        <v>0</v>
      </c>
      <c r="V35" s="34">
        <v>0.88761401453429989</v>
      </c>
      <c r="W35" s="34">
        <v>0</v>
      </c>
      <c r="X35" s="34">
        <v>1.0122212142E-3</v>
      </c>
      <c r="Y35" s="34">
        <v>0</v>
      </c>
      <c r="Z35" s="34">
        <v>0</v>
      </c>
      <c r="AA35" s="34">
        <v>0</v>
      </c>
      <c r="AB35" s="34">
        <v>48.854620837977606</v>
      </c>
      <c r="AC35" s="34">
        <v>19.342708662676909</v>
      </c>
      <c r="AD35" s="34">
        <v>0</v>
      </c>
      <c r="AE35" s="34">
        <v>0</v>
      </c>
      <c r="AF35" s="34">
        <v>26.722571313052782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51.071189486731555</v>
      </c>
      <c r="AM35" s="34">
        <v>1.6360008497134999</v>
      </c>
      <c r="AN35" s="34">
        <v>0</v>
      </c>
      <c r="AO35" s="34">
        <v>0</v>
      </c>
      <c r="AP35" s="34">
        <v>14.05815286912882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113.98229654106963</v>
      </c>
      <c r="AW35" s="34">
        <v>11.650600052495903</v>
      </c>
      <c r="AX35" s="34">
        <v>0</v>
      </c>
      <c r="AY35" s="34">
        <v>0</v>
      </c>
      <c r="AZ35" s="34">
        <v>50.215760468550904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20.818080901238122</v>
      </c>
      <c r="BG35" s="34">
        <v>2.1709267349992998</v>
      </c>
      <c r="BH35" s="34">
        <v>0</v>
      </c>
      <c r="BI35" s="34">
        <v>0</v>
      </c>
      <c r="BJ35" s="34">
        <v>4.7329636335685006</v>
      </c>
      <c r="BK35" s="35">
        <f>SUM(C35:BJ35)</f>
        <v>385.20881202324045</v>
      </c>
    </row>
    <row r="36" spans="1:65" x14ac:dyDescent="0.2">
      <c r="A36" s="15"/>
      <c r="B36" s="28" t="s">
        <v>125</v>
      </c>
      <c r="C36" s="34">
        <v>0</v>
      </c>
      <c r="D36" s="34">
        <v>0.88016308285709988</v>
      </c>
      <c r="E36" s="34">
        <v>0</v>
      </c>
      <c r="F36" s="34">
        <v>0</v>
      </c>
      <c r="G36" s="34">
        <v>0</v>
      </c>
      <c r="H36" s="34">
        <v>0.76540984352650088</v>
      </c>
      <c r="I36" s="34">
        <v>6.096332499900001E-3</v>
      </c>
      <c r="J36" s="34">
        <v>0</v>
      </c>
      <c r="K36" s="34">
        <v>0</v>
      </c>
      <c r="L36" s="34">
        <v>1.1893861314989003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0.60290856888329991</v>
      </c>
      <c r="S36" s="34">
        <v>1.8661302642800002E-2</v>
      </c>
      <c r="T36" s="34">
        <v>0</v>
      </c>
      <c r="U36" s="34">
        <v>0</v>
      </c>
      <c r="V36" s="34">
        <v>0.44449473982089999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20.118030632389967</v>
      </c>
      <c r="AC36" s="34">
        <v>2.3780448778911998</v>
      </c>
      <c r="AD36" s="34">
        <v>0.16933214285709999</v>
      </c>
      <c r="AE36" s="34">
        <v>0</v>
      </c>
      <c r="AF36" s="34">
        <v>22.770012071414346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22.047561523412107</v>
      </c>
      <c r="AM36" s="34">
        <v>1.7254876604276996</v>
      </c>
      <c r="AN36" s="34">
        <v>0</v>
      </c>
      <c r="AO36" s="34">
        <v>0</v>
      </c>
      <c r="AP36" s="34">
        <v>14.047512334525017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1.6917118120218977</v>
      </c>
      <c r="AW36" s="34">
        <v>1.0969011383926</v>
      </c>
      <c r="AX36" s="34">
        <v>0</v>
      </c>
      <c r="AY36" s="34">
        <v>0</v>
      </c>
      <c r="AZ36" s="34">
        <v>2.3363592368204995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1.0697024205967003</v>
      </c>
      <c r="BG36" s="34">
        <v>5.7234264285699998E-2</v>
      </c>
      <c r="BH36" s="34">
        <v>0</v>
      </c>
      <c r="BI36" s="34">
        <v>0</v>
      </c>
      <c r="BJ36" s="34">
        <v>1.4326269756056003</v>
      </c>
      <c r="BK36" s="35">
        <f>SUM(C36:BJ36)</f>
        <v>94.847637092369823</v>
      </c>
    </row>
    <row r="37" spans="1:65" x14ac:dyDescent="0.2">
      <c r="A37" s="15"/>
      <c r="B37" s="28" t="s">
        <v>116</v>
      </c>
      <c r="C37" s="34">
        <v>0</v>
      </c>
      <c r="D37" s="34">
        <v>0.80335735764280003</v>
      </c>
      <c r="E37" s="34">
        <v>0</v>
      </c>
      <c r="F37" s="34">
        <v>0</v>
      </c>
      <c r="G37" s="34">
        <v>0</v>
      </c>
      <c r="H37" s="34">
        <v>2.2634476193353006</v>
      </c>
      <c r="I37" s="34">
        <v>1.2866571428499989E-2</v>
      </c>
      <c r="J37" s="34">
        <v>0</v>
      </c>
      <c r="K37" s="34">
        <v>0</v>
      </c>
      <c r="L37" s="34">
        <v>0.74951917796369982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1.8448804466230015</v>
      </c>
      <c r="S37" s="34">
        <v>1.9292384784998997</v>
      </c>
      <c r="T37" s="34">
        <v>0</v>
      </c>
      <c r="U37" s="34">
        <v>0</v>
      </c>
      <c r="V37" s="34">
        <v>0.21401006317829999</v>
      </c>
      <c r="W37" s="34">
        <v>0</v>
      </c>
      <c r="X37" s="34">
        <v>3.4830557130000002E-4</v>
      </c>
      <c r="Y37" s="34">
        <v>0</v>
      </c>
      <c r="Z37" s="34">
        <v>0</v>
      </c>
      <c r="AA37" s="34">
        <v>0</v>
      </c>
      <c r="AB37" s="34">
        <v>31.155011966819547</v>
      </c>
      <c r="AC37" s="34">
        <v>1.3768606359267996</v>
      </c>
      <c r="AD37" s="34">
        <v>0</v>
      </c>
      <c r="AE37" s="34">
        <v>0</v>
      </c>
      <c r="AF37" s="34">
        <v>22.348540105695086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38.518846806074258</v>
      </c>
      <c r="AM37" s="34">
        <v>2.2408168684979</v>
      </c>
      <c r="AN37" s="34">
        <v>0.15100357142849999</v>
      </c>
      <c r="AO37" s="34">
        <v>0</v>
      </c>
      <c r="AP37" s="34">
        <v>14.623336363805503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7.7695277144788921</v>
      </c>
      <c r="AW37" s="34">
        <v>5.7452350606799998E-2</v>
      </c>
      <c r="AX37" s="34">
        <v>0</v>
      </c>
      <c r="AY37" s="34">
        <v>0</v>
      </c>
      <c r="AZ37" s="34">
        <v>5.2516953673897007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3.8243396804266068</v>
      </c>
      <c r="BG37" s="34">
        <v>1.15530812498E-2</v>
      </c>
      <c r="BH37" s="34">
        <v>0</v>
      </c>
      <c r="BI37" s="34">
        <v>0</v>
      </c>
      <c r="BJ37" s="34">
        <v>0.88428320942729988</v>
      </c>
      <c r="BK37" s="35">
        <f>SUM(C37:BJ37)</f>
        <v>136.03093574206952</v>
      </c>
    </row>
    <row r="38" spans="1:65" x14ac:dyDescent="0.2">
      <c r="A38" s="15"/>
      <c r="B38" s="28" t="s">
        <v>123</v>
      </c>
      <c r="C38" s="34">
        <v>0</v>
      </c>
      <c r="D38" s="34">
        <v>0.69514542321420003</v>
      </c>
      <c r="E38" s="34">
        <v>0</v>
      </c>
      <c r="F38" s="34">
        <v>0</v>
      </c>
      <c r="G38" s="34">
        <v>0</v>
      </c>
      <c r="H38" s="34">
        <v>1.3714875876618968</v>
      </c>
      <c r="I38" s="34">
        <v>2.591585528549999E-2</v>
      </c>
      <c r="J38" s="34">
        <v>0</v>
      </c>
      <c r="K38" s="34">
        <v>0</v>
      </c>
      <c r="L38" s="34">
        <v>2.5358690121417999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0.9339087500938994</v>
      </c>
      <c r="S38" s="34">
        <v>3.3344528428500005E-2</v>
      </c>
      <c r="T38" s="34">
        <v>0</v>
      </c>
      <c r="U38" s="34">
        <v>0</v>
      </c>
      <c r="V38" s="34">
        <v>0.191905341964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18.68354094456004</v>
      </c>
      <c r="AC38" s="34">
        <v>2.4890772786761994</v>
      </c>
      <c r="AD38" s="34">
        <v>0</v>
      </c>
      <c r="AE38" s="34">
        <v>0</v>
      </c>
      <c r="AF38" s="34">
        <v>15.466420351451276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21.615306081814023</v>
      </c>
      <c r="AM38" s="34">
        <v>2.1438205633203005</v>
      </c>
      <c r="AN38" s="34">
        <v>0</v>
      </c>
      <c r="AO38" s="34">
        <v>0</v>
      </c>
      <c r="AP38" s="34">
        <v>10.672141608561986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5.0620982574550872</v>
      </c>
      <c r="AW38" s="34">
        <v>0.15030317374909999</v>
      </c>
      <c r="AX38" s="34">
        <v>0</v>
      </c>
      <c r="AY38" s="34">
        <v>0</v>
      </c>
      <c r="AZ38" s="34">
        <v>3.5816080641753016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3.3756008886399944</v>
      </c>
      <c r="BG38" s="34">
        <v>0.33935471996419997</v>
      </c>
      <c r="BH38" s="34">
        <v>0</v>
      </c>
      <c r="BI38" s="34">
        <v>0</v>
      </c>
      <c r="BJ38" s="34">
        <v>1.5713381358556002</v>
      </c>
      <c r="BK38" s="35">
        <f t="shared" ref="BK38:BK41" si="11">SUM(C38:BJ38)</f>
        <v>90.938186567012906</v>
      </c>
    </row>
    <row r="39" spans="1:65" x14ac:dyDescent="0.2">
      <c r="A39" s="15"/>
      <c r="B39" s="28" t="s">
        <v>126</v>
      </c>
      <c r="C39" s="34">
        <v>0</v>
      </c>
      <c r="D39" s="34">
        <v>0.66687936139280002</v>
      </c>
      <c r="E39" s="34">
        <v>0</v>
      </c>
      <c r="F39" s="34">
        <v>0</v>
      </c>
      <c r="G39" s="34">
        <v>0</v>
      </c>
      <c r="H39" s="34">
        <v>1.6198044223007999</v>
      </c>
      <c r="I39" s="34">
        <v>2.2245381969285001</v>
      </c>
      <c r="J39" s="34">
        <v>0</v>
      </c>
      <c r="K39" s="34">
        <v>0</v>
      </c>
      <c r="L39" s="34">
        <v>0.93208291442810021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1.3266658223726995</v>
      </c>
      <c r="S39" s="34">
        <v>0.21007804757119999</v>
      </c>
      <c r="T39" s="34">
        <v>0</v>
      </c>
      <c r="U39" s="34">
        <v>0</v>
      </c>
      <c r="V39" s="34">
        <v>0.49406409574959997</v>
      </c>
      <c r="W39" s="34">
        <v>0</v>
      </c>
      <c r="X39" s="34">
        <v>2.169706071E-4</v>
      </c>
      <c r="Y39" s="34">
        <v>0</v>
      </c>
      <c r="Z39" s="34">
        <v>0</v>
      </c>
      <c r="AA39" s="34">
        <v>0</v>
      </c>
      <c r="AB39" s="34">
        <v>10.746552271904394</v>
      </c>
      <c r="AC39" s="34">
        <v>1.0237026125351001</v>
      </c>
      <c r="AD39" s="34">
        <v>0</v>
      </c>
      <c r="AE39" s="34">
        <v>0</v>
      </c>
      <c r="AF39" s="34">
        <v>16.812415818990001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11.707419231508068</v>
      </c>
      <c r="AM39" s="34">
        <v>0.61269600621359999</v>
      </c>
      <c r="AN39" s="34">
        <v>0</v>
      </c>
      <c r="AO39" s="34">
        <v>0</v>
      </c>
      <c r="AP39" s="34">
        <v>6.9767520562430976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4.2611953704001975</v>
      </c>
      <c r="AW39" s="34">
        <v>0.11027158253550001</v>
      </c>
      <c r="AX39" s="34">
        <v>0</v>
      </c>
      <c r="AY39" s="34">
        <v>0</v>
      </c>
      <c r="AZ39" s="34">
        <v>5.0541130089615001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1.9250517959103004</v>
      </c>
      <c r="BG39" s="34">
        <v>0.71242443714269987</v>
      </c>
      <c r="BH39" s="34">
        <v>0</v>
      </c>
      <c r="BI39" s="34">
        <v>0</v>
      </c>
      <c r="BJ39" s="34">
        <v>0.54953280535610016</v>
      </c>
      <c r="BK39" s="35">
        <f t="shared" si="11"/>
        <v>67.966456829051367</v>
      </c>
    </row>
    <row r="40" spans="1:65" x14ac:dyDescent="0.2">
      <c r="A40" s="15"/>
      <c r="B40" s="28" t="s">
        <v>107</v>
      </c>
      <c r="C40" s="34">
        <v>0</v>
      </c>
      <c r="D40" s="34">
        <v>1.14181507975</v>
      </c>
      <c r="E40" s="34">
        <v>0</v>
      </c>
      <c r="F40" s="34">
        <v>0</v>
      </c>
      <c r="G40" s="34">
        <v>0</v>
      </c>
      <c r="H40" s="34">
        <v>14.415508636060199</v>
      </c>
      <c r="I40" s="34">
        <v>2.5674462513560998</v>
      </c>
      <c r="J40" s="34">
        <v>0</v>
      </c>
      <c r="K40" s="34">
        <v>0</v>
      </c>
      <c r="L40" s="34">
        <v>8.3266426160665006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8.1486433167114054</v>
      </c>
      <c r="S40" s="34">
        <v>1.6537905667139001</v>
      </c>
      <c r="T40" s="34">
        <v>0</v>
      </c>
      <c r="U40" s="34">
        <v>0</v>
      </c>
      <c r="V40" s="34">
        <v>2.1772766421401002</v>
      </c>
      <c r="W40" s="34">
        <v>0</v>
      </c>
      <c r="X40" s="34">
        <v>1.6044215357E-3</v>
      </c>
      <c r="Y40" s="34">
        <v>0</v>
      </c>
      <c r="Z40" s="34">
        <v>0</v>
      </c>
      <c r="AA40" s="34">
        <v>0</v>
      </c>
      <c r="AB40" s="34">
        <v>107.36375265763435</v>
      </c>
      <c r="AC40" s="34">
        <v>9.2325910860680018</v>
      </c>
      <c r="AD40" s="34">
        <v>2.4024963678927</v>
      </c>
      <c r="AE40" s="34">
        <v>0</v>
      </c>
      <c r="AF40" s="34">
        <v>64.548001713070263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119.20069519110804</v>
      </c>
      <c r="AM40" s="34">
        <v>4.2791513686002993</v>
      </c>
      <c r="AN40" s="34">
        <v>0.52839996435710002</v>
      </c>
      <c r="AO40" s="34">
        <v>0</v>
      </c>
      <c r="AP40" s="34">
        <v>42.835907270466407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88.985920001945956</v>
      </c>
      <c r="AW40" s="34">
        <v>5.307068900496299</v>
      </c>
      <c r="AX40" s="34">
        <v>0</v>
      </c>
      <c r="AY40" s="34">
        <v>0</v>
      </c>
      <c r="AZ40" s="34">
        <v>46.580803898766717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25.573451035918083</v>
      </c>
      <c r="BG40" s="34">
        <v>1.1946792732847997</v>
      </c>
      <c r="BH40" s="34">
        <v>0</v>
      </c>
      <c r="BI40" s="34">
        <v>0</v>
      </c>
      <c r="BJ40" s="34">
        <v>5.9972655668168011</v>
      </c>
      <c r="BK40" s="35">
        <f t="shared" ref="BK40" si="12">SUM(C40:BJ40)</f>
        <v>562.46291182675975</v>
      </c>
    </row>
    <row r="41" spans="1:65" x14ac:dyDescent="0.2">
      <c r="A41" s="15"/>
      <c r="B41" s="28" t="s">
        <v>124</v>
      </c>
      <c r="C41" s="34">
        <v>0</v>
      </c>
      <c r="D41" s="34">
        <v>0.81877316782139997</v>
      </c>
      <c r="E41" s="34">
        <v>0</v>
      </c>
      <c r="F41" s="34">
        <v>0</v>
      </c>
      <c r="G41" s="34">
        <v>0</v>
      </c>
      <c r="H41" s="34">
        <v>0.83692855034660052</v>
      </c>
      <c r="I41" s="34">
        <v>6.5632857142799997E-2</v>
      </c>
      <c r="J41" s="34">
        <v>0</v>
      </c>
      <c r="K41" s="34">
        <v>0</v>
      </c>
      <c r="L41" s="34">
        <v>0.8406218211423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1.0368198561693995</v>
      </c>
      <c r="S41" s="34">
        <v>0</v>
      </c>
      <c r="T41" s="34">
        <v>0</v>
      </c>
      <c r="U41" s="34">
        <v>0</v>
      </c>
      <c r="V41" s="34">
        <v>0.38865184096389993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22.793818908145045</v>
      </c>
      <c r="AC41" s="34">
        <v>3.2094869850694998</v>
      </c>
      <c r="AD41" s="34">
        <v>0</v>
      </c>
      <c r="AE41" s="34">
        <v>0</v>
      </c>
      <c r="AF41" s="34">
        <v>21.25868843230732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28.773880226682454</v>
      </c>
      <c r="AM41" s="34">
        <v>2.8293869371775999</v>
      </c>
      <c r="AN41" s="34">
        <v>0</v>
      </c>
      <c r="AO41" s="34">
        <v>0</v>
      </c>
      <c r="AP41" s="34">
        <v>14.487208694274704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3.4399921474063992</v>
      </c>
      <c r="AW41" s="34">
        <v>0.64217176739269988</v>
      </c>
      <c r="AX41" s="34">
        <v>0</v>
      </c>
      <c r="AY41" s="34">
        <v>0</v>
      </c>
      <c r="AZ41" s="34">
        <v>1.2475600168206002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1.5870213539165992</v>
      </c>
      <c r="BG41" s="34">
        <v>0.16544624999989999</v>
      </c>
      <c r="BH41" s="34">
        <v>7.87839285714E-2</v>
      </c>
      <c r="BI41" s="34">
        <v>0</v>
      </c>
      <c r="BJ41" s="34">
        <v>0.51503769071390004</v>
      </c>
      <c r="BK41" s="35">
        <f t="shared" si="11"/>
        <v>105.01591143206451</v>
      </c>
    </row>
    <row r="42" spans="1:65" x14ac:dyDescent="0.2">
      <c r="A42" s="15"/>
      <c r="B42" s="28" t="s">
        <v>127</v>
      </c>
      <c r="C42" s="34">
        <v>0</v>
      </c>
      <c r="D42" s="34">
        <v>0.89388770467850009</v>
      </c>
      <c r="E42" s="34">
        <v>0</v>
      </c>
      <c r="F42" s="34">
        <v>0</v>
      </c>
      <c r="G42" s="34">
        <v>0</v>
      </c>
      <c r="H42" s="34">
        <v>3.3227888331162019</v>
      </c>
      <c r="I42" s="34">
        <v>0.1082149625353</v>
      </c>
      <c r="J42" s="34">
        <v>0</v>
      </c>
      <c r="K42" s="34">
        <v>0</v>
      </c>
      <c r="L42" s="34">
        <v>1.0645695125348003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2.3869273134015994</v>
      </c>
      <c r="S42" s="34">
        <v>0.1637062038928</v>
      </c>
      <c r="T42" s="34">
        <v>0</v>
      </c>
      <c r="U42" s="34">
        <v>0</v>
      </c>
      <c r="V42" s="34">
        <v>0.51023185467780008</v>
      </c>
      <c r="W42" s="34">
        <v>0</v>
      </c>
      <c r="X42" s="34">
        <v>4.6654507139999997E-4</v>
      </c>
      <c r="Y42" s="34">
        <v>0</v>
      </c>
      <c r="Z42" s="34">
        <v>0</v>
      </c>
      <c r="AA42" s="34">
        <v>0</v>
      </c>
      <c r="AB42" s="34">
        <v>50.740469540417223</v>
      </c>
      <c r="AC42" s="34">
        <v>5.3397744947824002</v>
      </c>
      <c r="AD42" s="34">
        <v>0</v>
      </c>
      <c r="AE42" s="34">
        <v>0</v>
      </c>
      <c r="AF42" s="34">
        <v>29.376045959942104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57.314439111010749</v>
      </c>
      <c r="AM42" s="34">
        <v>1.4507279704624001</v>
      </c>
      <c r="AN42" s="34">
        <v>0</v>
      </c>
      <c r="AO42" s="34">
        <v>0</v>
      </c>
      <c r="AP42" s="34">
        <v>14.639689534950012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13.409827129612115</v>
      </c>
      <c r="AW42" s="34">
        <v>0.2954678905703999</v>
      </c>
      <c r="AX42" s="34">
        <v>0</v>
      </c>
      <c r="AY42" s="34">
        <v>0</v>
      </c>
      <c r="AZ42" s="34">
        <v>4.1576007767818997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6.2507134242079072</v>
      </c>
      <c r="BG42" s="34">
        <v>1.5385804949637998</v>
      </c>
      <c r="BH42" s="34">
        <v>0</v>
      </c>
      <c r="BI42" s="34">
        <v>0</v>
      </c>
      <c r="BJ42" s="34">
        <v>1.9065468156411001</v>
      </c>
      <c r="BK42" s="35">
        <f>SUM(C42:BJ42)</f>
        <v>194.87067607325051</v>
      </c>
    </row>
    <row r="43" spans="1:65" x14ac:dyDescent="0.2">
      <c r="A43" s="15"/>
      <c r="B43" s="28" t="s">
        <v>108</v>
      </c>
      <c r="C43" s="34">
        <v>0</v>
      </c>
      <c r="D43" s="34">
        <v>1.0461910902142</v>
      </c>
      <c r="E43" s="34">
        <v>0</v>
      </c>
      <c r="F43" s="34">
        <v>0</v>
      </c>
      <c r="G43" s="34">
        <v>0</v>
      </c>
      <c r="H43" s="34">
        <v>8.2919474693451019</v>
      </c>
      <c r="I43" s="34">
        <v>51.264542172999704</v>
      </c>
      <c r="J43" s="34">
        <v>0</v>
      </c>
      <c r="K43" s="34">
        <v>0</v>
      </c>
      <c r="L43" s="34">
        <v>3.9671161196762998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4.894227884843894</v>
      </c>
      <c r="S43" s="34">
        <v>10.741505851856898</v>
      </c>
      <c r="T43" s="34">
        <v>0</v>
      </c>
      <c r="U43" s="34">
        <v>0</v>
      </c>
      <c r="V43" s="34">
        <v>0.7752146458918</v>
      </c>
      <c r="W43" s="34">
        <v>0</v>
      </c>
      <c r="X43" s="34">
        <v>3.9480035700000005E-5</v>
      </c>
      <c r="Y43" s="34">
        <v>0</v>
      </c>
      <c r="Z43" s="34">
        <v>0</v>
      </c>
      <c r="AA43" s="34">
        <v>0</v>
      </c>
      <c r="AB43" s="34">
        <v>24.770032561536432</v>
      </c>
      <c r="AC43" s="34">
        <v>19.5514025507123</v>
      </c>
      <c r="AD43" s="34">
        <v>0</v>
      </c>
      <c r="AE43" s="34">
        <v>0</v>
      </c>
      <c r="AF43" s="34">
        <v>10.390286011210099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21.303880821919478</v>
      </c>
      <c r="AM43" s="34">
        <v>0.94464523946290013</v>
      </c>
      <c r="AN43" s="34">
        <v>0</v>
      </c>
      <c r="AO43" s="34">
        <v>0</v>
      </c>
      <c r="AP43" s="34">
        <v>5.0897834346760007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28.379701239487719</v>
      </c>
      <c r="AW43" s="34">
        <v>1.4335526522127999</v>
      </c>
      <c r="AX43" s="34">
        <v>0</v>
      </c>
      <c r="AY43" s="34">
        <v>0</v>
      </c>
      <c r="AZ43" s="34">
        <v>8.1989538511753004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9.1714934776328949</v>
      </c>
      <c r="BG43" s="34">
        <v>0.11628414271410001</v>
      </c>
      <c r="BH43" s="34">
        <v>0</v>
      </c>
      <c r="BI43" s="34">
        <v>0</v>
      </c>
      <c r="BJ43" s="34">
        <v>1.3337192006064995</v>
      </c>
      <c r="BK43" s="35">
        <f>SUM(C43:BJ43)</f>
        <v>211.66451989821016</v>
      </c>
    </row>
    <row r="44" spans="1:65" x14ac:dyDescent="0.2">
      <c r="A44" s="15"/>
      <c r="B44" s="28" t="s">
        <v>109</v>
      </c>
      <c r="C44" s="34">
        <v>0</v>
      </c>
      <c r="D44" s="34">
        <v>1.1090760188928002</v>
      </c>
      <c r="E44" s="34">
        <v>0</v>
      </c>
      <c r="F44" s="34">
        <v>0</v>
      </c>
      <c r="G44" s="34">
        <v>0</v>
      </c>
      <c r="H44" s="34">
        <v>6.6643068893941999</v>
      </c>
      <c r="I44" s="34">
        <v>1.9210410035500003E-2</v>
      </c>
      <c r="J44" s="34">
        <v>0</v>
      </c>
      <c r="K44" s="34">
        <v>0</v>
      </c>
      <c r="L44" s="34">
        <v>2.0343339418555995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4.1035754955059005</v>
      </c>
      <c r="S44" s="34">
        <v>5.6793978570000001E-4</v>
      </c>
      <c r="T44" s="34">
        <v>0</v>
      </c>
      <c r="U44" s="34">
        <v>0</v>
      </c>
      <c r="V44" s="34">
        <v>0.34557015571389998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7.583061168243094</v>
      </c>
      <c r="AC44" s="34">
        <v>0.25980630432119994</v>
      </c>
      <c r="AD44" s="34">
        <v>0</v>
      </c>
      <c r="AE44" s="34">
        <v>0</v>
      </c>
      <c r="AF44" s="34">
        <v>1.3848232162845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5.1537043807060963</v>
      </c>
      <c r="AM44" s="34">
        <v>8.4124591106900001E-2</v>
      </c>
      <c r="AN44" s="34">
        <v>0</v>
      </c>
      <c r="AO44" s="34">
        <v>0</v>
      </c>
      <c r="AP44" s="34">
        <v>0.6835970555352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12.775083401999526</v>
      </c>
      <c r="AW44" s="34">
        <v>0.81914658560690001</v>
      </c>
      <c r="AX44" s="34">
        <v>0</v>
      </c>
      <c r="AY44" s="34">
        <v>0</v>
      </c>
      <c r="AZ44" s="34">
        <v>8.0569823827128015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3.1507231266215028</v>
      </c>
      <c r="BG44" s="34">
        <v>0.41166287710709998</v>
      </c>
      <c r="BH44" s="34">
        <v>0</v>
      </c>
      <c r="BI44" s="34">
        <v>0</v>
      </c>
      <c r="BJ44" s="34">
        <v>9.0820244642699999E-2</v>
      </c>
      <c r="BK44" s="35">
        <f>SUM(C44:BJ44)</f>
        <v>54.730176186071112</v>
      </c>
    </row>
    <row r="45" spans="1:65" x14ac:dyDescent="0.2">
      <c r="A45" s="15"/>
      <c r="B45" s="28" t="s">
        <v>117</v>
      </c>
      <c r="C45" s="44">
        <v>0</v>
      </c>
      <c r="D45" s="44">
        <v>0.93489806103569995</v>
      </c>
      <c r="E45" s="44">
        <v>0</v>
      </c>
      <c r="F45" s="44">
        <v>0</v>
      </c>
      <c r="G45" s="44">
        <v>0</v>
      </c>
      <c r="H45" s="44">
        <v>4.5999235490259007</v>
      </c>
      <c r="I45" s="44">
        <v>6.9223637463999996E-2</v>
      </c>
      <c r="J45" s="44">
        <v>0</v>
      </c>
      <c r="K45" s="44">
        <v>0</v>
      </c>
      <c r="L45" s="44">
        <v>1.6282015052129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3.3646315001312033</v>
      </c>
      <c r="S45" s="44">
        <v>0.22349694846419998</v>
      </c>
      <c r="T45" s="44">
        <v>0</v>
      </c>
      <c r="U45" s="44">
        <v>0</v>
      </c>
      <c r="V45" s="44">
        <v>0.93801829767799993</v>
      </c>
      <c r="W45" s="44">
        <v>0</v>
      </c>
      <c r="X45" s="44">
        <v>1.6070607100000002E-5</v>
      </c>
      <c r="Y45" s="44">
        <v>0</v>
      </c>
      <c r="Z45" s="44">
        <v>0</v>
      </c>
      <c r="AA45" s="44">
        <v>0</v>
      </c>
      <c r="AB45" s="44">
        <v>28.230790068756015</v>
      </c>
      <c r="AC45" s="44">
        <v>1.2698544203907998</v>
      </c>
      <c r="AD45" s="44">
        <v>0</v>
      </c>
      <c r="AE45" s="44">
        <v>0</v>
      </c>
      <c r="AF45" s="44">
        <v>12.584902980916908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38.087677572955009</v>
      </c>
      <c r="AM45" s="44">
        <v>1.69764017457</v>
      </c>
      <c r="AN45" s="44">
        <v>0</v>
      </c>
      <c r="AO45" s="44">
        <v>0</v>
      </c>
      <c r="AP45" s="44">
        <v>10.731671270813401</v>
      </c>
      <c r="AQ45" s="44">
        <v>0</v>
      </c>
      <c r="AR45" s="69">
        <v>0</v>
      </c>
      <c r="AS45" s="44">
        <v>0</v>
      </c>
      <c r="AT45" s="44">
        <v>0</v>
      </c>
      <c r="AU45" s="44">
        <v>0</v>
      </c>
      <c r="AV45" s="44">
        <v>13.154780748712984</v>
      </c>
      <c r="AW45" s="44">
        <v>0.31845957346339998</v>
      </c>
      <c r="AX45" s="44">
        <v>0</v>
      </c>
      <c r="AY45" s="44">
        <v>0</v>
      </c>
      <c r="AZ45" s="44">
        <v>5.7438358125681006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8.812098095694509</v>
      </c>
      <c r="BG45" s="44">
        <v>0.23034505632069999</v>
      </c>
      <c r="BH45" s="44">
        <v>0</v>
      </c>
      <c r="BI45" s="44">
        <v>0</v>
      </c>
      <c r="BJ45" s="44">
        <v>1.0656534317490001</v>
      </c>
      <c r="BK45" s="35">
        <f>SUM(C45:BJ45)</f>
        <v>133.68611877652984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10.195300959213698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51.990650665004885</v>
      </c>
      <c r="I46" s="62">
        <f t="shared" si="13"/>
        <v>57.378780462604098</v>
      </c>
      <c r="J46" s="62">
        <f t="shared" si="13"/>
        <v>0</v>
      </c>
      <c r="K46" s="62">
        <f t="shared" si="13"/>
        <v>0</v>
      </c>
      <c r="L46" s="62">
        <f t="shared" si="13"/>
        <v>28.848874730803999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32.023694123778498</v>
      </c>
      <c r="S46" s="62">
        <f t="shared" si="13"/>
        <v>15.018361065284298</v>
      </c>
      <c r="T46" s="62">
        <f t="shared" si="13"/>
        <v>0</v>
      </c>
      <c r="U46" s="62">
        <f t="shared" si="13"/>
        <v>0</v>
      </c>
      <c r="V46" s="62">
        <f t="shared" si="13"/>
        <v>7.3670516923125993</v>
      </c>
      <c r="W46" s="30">
        <f t="shared" si="13"/>
        <v>0</v>
      </c>
      <c r="X46" s="62">
        <f t="shared" si="13"/>
        <v>3.7040146425000001E-3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371.03968155838368</v>
      </c>
      <c r="AC46" s="62">
        <f t="shared" si="13"/>
        <v>65.473309909050414</v>
      </c>
      <c r="AD46" s="62">
        <f t="shared" si="13"/>
        <v>2.5718285107498002</v>
      </c>
      <c r="AE46" s="62">
        <f t="shared" si="13"/>
        <v>0</v>
      </c>
      <c r="AF46" s="62">
        <f t="shared" si="13"/>
        <v>243.66270797433464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414.7946004339218</v>
      </c>
      <c r="AM46" s="62">
        <f t="shared" si="13"/>
        <v>19.644498229553101</v>
      </c>
      <c r="AN46" s="62">
        <f t="shared" si="13"/>
        <v>0.67940353578559998</v>
      </c>
      <c r="AO46" s="62">
        <f t="shared" si="13"/>
        <v>0</v>
      </c>
      <c r="AP46" s="62">
        <f t="shared" si="13"/>
        <v>148.84575249298013</v>
      </c>
      <c r="AQ46" s="30">
        <f t="shared" si="13"/>
        <v>0</v>
      </c>
      <c r="AR46" s="70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292.91213436459043</v>
      </c>
      <c r="AW46" s="62">
        <f t="shared" si="13"/>
        <v>21.881395667522405</v>
      </c>
      <c r="AX46" s="62">
        <f t="shared" si="13"/>
        <v>0</v>
      </c>
      <c r="AY46" s="62">
        <f t="shared" si="13"/>
        <v>0</v>
      </c>
      <c r="AZ46" s="62">
        <f t="shared" si="13"/>
        <v>140.42527288472334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85.558276200803206</v>
      </c>
      <c r="BG46" s="62">
        <f t="shared" si="13"/>
        <v>6.9484913320320993</v>
      </c>
      <c r="BH46" s="62">
        <f t="shared" si="13"/>
        <v>7.87839285714E-2</v>
      </c>
      <c r="BI46" s="62">
        <f t="shared" si="13"/>
        <v>0</v>
      </c>
      <c r="BJ46" s="62">
        <f t="shared" si="13"/>
        <v>20.079787709983098</v>
      </c>
      <c r="BK46" s="32">
        <f t="shared" si="13"/>
        <v>2037.42234244663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11.270506296820798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70.180156744719284</v>
      </c>
      <c r="I47" s="62">
        <f t="shared" si="14"/>
        <v>57.8957212801024</v>
      </c>
      <c r="J47" s="62">
        <f t="shared" si="14"/>
        <v>0</v>
      </c>
      <c r="K47" s="62">
        <f t="shared" si="14"/>
        <v>0</v>
      </c>
      <c r="L47" s="62">
        <f t="shared" si="14"/>
        <v>31.3307002721942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45.06510065657141</v>
      </c>
      <c r="S47" s="62">
        <f t="shared" si="14"/>
        <v>15.818480066675898</v>
      </c>
      <c r="T47" s="62">
        <f t="shared" si="14"/>
        <v>0</v>
      </c>
      <c r="U47" s="62">
        <f t="shared" si="14"/>
        <v>0</v>
      </c>
      <c r="V47" s="62">
        <f t="shared" si="14"/>
        <v>8.1712065370252986</v>
      </c>
      <c r="W47" s="30">
        <f t="shared" si="14"/>
        <v>0</v>
      </c>
      <c r="X47" s="62">
        <f t="shared" si="14"/>
        <v>3.7754658567E-3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448.82364298163941</v>
      </c>
      <c r="AC47" s="62">
        <f t="shared" si="14"/>
        <v>68.545210638402409</v>
      </c>
      <c r="AD47" s="62">
        <f t="shared" si="14"/>
        <v>2.5718285107498002</v>
      </c>
      <c r="AE47" s="62">
        <f t="shared" si="14"/>
        <v>0</v>
      </c>
      <c r="AF47" s="62">
        <f t="shared" si="14"/>
        <v>258.80071372039396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488.55104067069885</v>
      </c>
      <c r="AM47" s="62">
        <f t="shared" si="14"/>
        <v>21.369855804084999</v>
      </c>
      <c r="AN47" s="62">
        <f t="shared" si="14"/>
        <v>0.67940353578559998</v>
      </c>
      <c r="AO47" s="62">
        <f t="shared" si="14"/>
        <v>0</v>
      </c>
      <c r="AP47" s="62">
        <f t="shared" si="14"/>
        <v>157.36207964022122</v>
      </c>
      <c r="AQ47" s="30">
        <f t="shared" si="14"/>
        <v>0</v>
      </c>
      <c r="AR47" s="70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490.80516868178609</v>
      </c>
      <c r="AW47" s="62">
        <f t="shared" si="14"/>
        <v>37.744211313252109</v>
      </c>
      <c r="AX47" s="62">
        <f t="shared" si="14"/>
        <v>0</v>
      </c>
      <c r="AY47" s="62">
        <f t="shared" si="14"/>
        <v>0</v>
      </c>
      <c r="AZ47" s="62">
        <f t="shared" si="14"/>
        <v>174.85199296635025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129.57332238582046</v>
      </c>
      <c r="BG47" s="62">
        <f t="shared" si="14"/>
        <v>8.0637170075644988</v>
      </c>
      <c r="BH47" s="62">
        <f t="shared" si="14"/>
        <v>7.87839285714E-2</v>
      </c>
      <c r="BI47" s="62">
        <f t="shared" si="14"/>
        <v>0</v>
      </c>
      <c r="BJ47" s="62">
        <f t="shared" si="14"/>
        <v>23.7500555078731</v>
      </c>
      <c r="BK47" s="32">
        <f>BK46+BK33</f>
        <v>2551.3066746131603</v>
      </c>
    </row>
    <row r="48" spans="1:65" x14ac:dyDescent="0.2">
      <c r="A48" s="15"/>
      <c r="B48" s="19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1"/>
    </row>
    <row r="49" spans="1:63" x14ac:dyDescent="0.2">
      <c r="A49" s="15" t="s">
        <v>16</v>
      </c>
      <c r="B49" s="18" t="s">
        <v>8</v>
      </c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1"/>
    </row>
    <row r="50" spans="1:63" x14ac:dyDescent="0.2">
      <c r="A50" s="15" t="s">
        <v>76</v>
      </c>
      <c r="B50" s="19" t="s">
        <v>17</v>
      </c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1"/>
    </row>
    <row r="51" spans="1:63" x14ac:dyDescent="0.2">
      <c r="A51" s="15"/>
      <c r="B51" s="20" t="s">
        <v>115</v>
      </c>
      <c r="C51" s="30">
        <v>0</v>
      </c>
      <c r="D51" s="30">
        <v>0.87972295714279991</v>
      </c>
      <c r="E51" s="30">
        <v>0</v>
      </c>
      <c r="F51" s="30">
        <v>0</v>
      </c>
      <c r="G51" s="30">
        <v>0</v>
      </c>
      <c r="H51" s="30">
        <v>0.37122312217569992</v>
      </c>
      <c r="I51" s="30">
        <v>6.890578571E-4</v>
      </c>
      <c r="J51" s="30">
        <v>0</v>
      </c>
      <c r="K51" s="30">
        <v>0</v>
      </c>
      <c r="L51" s="30">
        <v>2.5801245714199998E-2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5.9680586069500011E-2</v>
      </c>
      <c r="S51" s="30">
        <v>0</v>
      </c>
      <c r="T51" s="30">
        <v>0</v>
      </c>
      <c r="U51" s="30">
        <v>0</v>
      </c>
      <c r="V51" s="30">
        <v>0.23296928217849999</v>
      </c>
      <c r="W51" s="30">
        <v>0</v>
      </c>
      <c r="X51" s="30">
        <v>1.0713785699999999E-5</v>
      </c>
      <c r="Y51" s="30">
        <v>0</v>
      </c>
      <c r="Z51" s="30">
        <v>0</v>
      </c>
      <c r="AA51" s="30">
        <v>0</v>
      </c>
      <c r="AB51" s="30">
        <v>0.74523116010110002</v>
      </c>
      <c r="AC51" s="30">
        <v>0.12332481114259999</v>
      </c>
      <c r="AD51" s="30">
        <v>0</v>
      </c>
      <c r="AE51" s="30">
        <v>0</v>
      </c>
      <c r="AF51" s="30">
        <v>1.7341063218205999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0.99414743398899963</v>
      </c>
      <c r="AM51" s="30">
        <v>5.8401363142800006E-2</v>
      </c>
      <c r="AN51" s="30">
        <v>0</v>
      </c>
      <c r="AO51" s="30">
        <v>0</v>
      </c>
      <c r="AP51" s="30">
        <v>0.85578235546390002</v>
      </c>
      <c r="AQ51" s="30">
        <v>0</v>
      </c>
      <c r="AR51" s="70">
        <v>0</v>
      </c>
      <c r="AS51" s="30">
        <v>0</v>
      </c>
      <c r="AT51" s="30">
        <v>0</v>
      </c>
      <c r="AU51" s="30">
        <v>0</v>
      </c>
      <c r="AV51" s="30">
        <v>1.8107651278137002</v>
      </c>
      <c r="AW51" s="30">
        <v>0.83950325035670004</v>
      </c>
      <c r="AX51" s="30">
        <v>0</v>
      </c>
      <c r="AY51" s="30">
        <v>0</v>
      </c>
      <c r="AZ51" s="30">
        <v>2.8447376882847002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0.43290222528180022</v>
      </c>
      <c r="BG51" s="30">
        <v>0</v>
      </c>
      <c r="BH51" s="30">
        <v>0</v>
      </c>
      <c r="BI51" s="30">
        <v>0</v>
      </c>
      <c r="BJ51" s="30">
        <v>0.75920987035679999</v>
      </c>
      <c r="BK51" s="33">
        <f>SUM(C51:BJ51)</f>
        <v>12.768208572677199</v>
      </c>
    </row>
    <row r="52" spans="1:63" x14ac:dyDescent="0.2">
      <c r="A52" s="15"/>
      <c r="B52" s="20" t="s">
        <v>118</v>
      </c>
      <c r="C52" s="30">
        <v>0</v>
      </c>
      <c r="D52" s="30">
        <v>0.85122787496419994</v>
      </c>
      <c r="E52" s="30">
        <v>0</v>
      </c>
      <c r="F52" s="30">
        <v>0</v>
      </c>
      <c r="G52" s="30">
        <v>0</v>
      </c>
      <c r="H52" s="30">
        <v>1.6979882308443011</v>
      </c>
      <c r="I52" s="30">
        <v>0</v>
      </c>
      <c r="J52" s="30">
        <v>0</v>
      </c>
      <c r="K52" s="30">
        <v>0</v>
      </c>
      <c r="L52" s="30">
        <v>0.89565234353500001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1.9760879659515012</v>
      </c>
      <c r="S52" s="30">
        <v>0.1382337995</v>
      </c>
      <c r="T52" s="30">
        <v>0</v>
      </c>
      <c r="U52" s="30">
        <v>0</v>
      </c>
      <c r="V52" s="30">
        <v>0.76097265160649996</v>
      </c>
      <c r="W52" s="30">
        <v>0</v>
      </c>
      <c r="X52" s="30">
        <v>7.1424999999999998E-6</v>
      </c>
      <c r="Y52" s="30">
        <v>0</v>
      </c>
      <c r="Z52" s="30">
        <v>0</v>
      </c>
      <c r="AA52" s="30">
        <v>0</v>
      </c>
      <c r="AB52" s="30">
        <v>42.556074716325973</v>
      </c>
      <c r="AC52" s="30">
        <v>2.6630086728188003</v>
      </c>
      <c r="AD52" s="30">
        <v>0.1950629914642</v>
      </c>
      <c r="AE52" s="30">
        <v>0</v>
      </c>
      <c r="AF52" s="30">
        <v>34.668352711727536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49.322635632043188</v>
      </c>
      <c r="AM52" s="30">
        <v>3.5600763356056988</v>
      </c>
      <c r="AN52" s="30">
        <v>0</v>
      </c>
      <c r="AO52" s="30">
        <v>0</v>
      </c>
      <c r="AP52" s="30">
        <v>19.799804839162903</v>
      </c>
      <c r="AQ52" s="30">
        <v>0</v>
      </c>
      <c r="AR52" s="70">
        <v>0</v>
      </c>
      <c r="AS52" s="30">
        <v>0</v>
      </c>
      <c r="AT52" s="30">
        <v>0</v>
      </c>
      <c r="AU52" s="30">
        <v>0</v>
      </c>
      <c r="AV52" s="30">
        <v>13.370894989111987</v>
      </c>
      <c r="AW52" s="30">
        <v>2.7372185968561999</v>
      </c>
      <c r="AX52" s="30">
        <v>0</v>
      </c>
      <c r="AY52" s="30">
        <v>0</v>
      </c>
      <c r="AZ52" s="30">
        <v>12.301467927636704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4.9042869902513049</v>
      </c>
      <c r="BG52" s="30">
        <v>0.90559863774960014</v>
      </c>
      <c r="BH52" s="30">
        <v>0</v>
      </c>
      <c r="BI52" s="30">
        <v>0</v>
      </c>
      <c r="BJ52" s="30">
        <v>3.3773707303908997</v>
      </c>
      <c r="BK52" s="33">
        <f>SUM(C52:BJ52)</f>
        <v>196.68202378004648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1.7309508321069997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2.0692113530200009</v>
      </c>
      <c r="I53" s="62">
        <f t="shared" si="15"/>
        <v>6.890578571E-4</v>
      </c>
      <c r="J53" s="62">
        <f t="shared" si="15"/>
        <v>0</v>
      </c>
      <c r="K53" s="62">
        <f t="shared" si="15"/>
        <v>0</v>
      </c>
      <c r="L53" s="62">
        <f t="shared" si="15"/>
        <v>0.92145358924919996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2.0357685520210014</v>
      </c>
      <c r="S53" s="62">
        <f t="shared" si="15"/>
        <v>0.1382337995</v>
      </c>
      <c r="T53" s="62">
        <f t="shared" si="15"/>
        <v>0</v>
      </c>
      <c r="U53" s="62">
        <f t="shared" si="15"/>
        <v>0</v>
      </c>
      <c r="V53" s="62">
        <f t="shared" si="15"/>
        <v>0.99394193378499995</v>
      </c>
      <c r="W53" s="30">
        <f t="shared" si="15"/>
        <v>0</v>
      </c>
      <c r="X53" s="30">
        <f t="shared" si="15"/>
        <v>1.7856285700000001E-5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43.301305876427072</v>
      </c>
      <c r="AC53" s="62">
        <f t="shared" si="15"/>
        <v>2.7863334839614002</v>
      </c>
      <c r="AD53" s="62">
        <f t="shared" si="15"/>
        <v>0.1950629914642</v>
      </c>
      <c r="AE53" s="62">
        <f t="shared" si="15"/>
        <v>0</v>
      </c>
      <c r="AF53" s="62">
        <f t="shared" si="15"/>
        <v>36.402459033548134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50.316783066032187</v>
      </c>
      <c r="AM53" s="62">
        <f t="shared" si="15"/>
        <v>3.618477698748499</v>
      </c>
      <c r="AN53" s="62">
        <f t="shared" si="15"/>
        <v>0</v>
      </c>
      <c r="AO53" s="62">
        <f t="shared" si="15"/>
        <v>0</v>
      </c>
      <c r="AP53" s="62">
        <f t="shared" si="15"/>
        <v>20.655587194626804</v>
      </c>
      <c r="AQ53" s="30">
        <f t="shared" si="15"/>
        <v>0</v>
      </c>
      <c r="AR53" s="70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15.181660116925688</v>
      </c>
      <c r="AW53" s="62">
        <f t="shared" si="15"/>
        <v>3.5767218472128999</v>
      </c>
      <c r="AX53" s="62">
        <f t="shared" si="15"/>
        <v>0</v>
      </c>
      <c r="AY53" s="62">
        <f t="shared" si="15"/>
        <v>0</v>
      </c>
      <c r="AZ53" s="62">
        <f t="shared" si="15"/>
        <v>15.146205615921405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5.3371892155331047</v>
      </c>
      <c r="BG53" s="62">
        <f t="shared" si="15"/>
        <v>0.90559863774960014</v>
      </c>
      <c r="BH53" s="62">
        <f t="shared" si="15"/>
        <v>0</v>
      </c>
      <c r="BI53" s="62">
        <f t="shared" si="15"/>
        <v>0</v>
      </c>
      <c r="BJ53" s="62">
        <f t="shared" si="15"/>
        <v>4.1365806007477</v>
      </c>
      <c r="BK53" s="62">
        <f t="shared" si="15"/>
        <v>209.45023235272367</v>
      </c>
    </row>
    <row r="54" spans="1:63" x14ac:dyDescent="0.2">
      <c r="A54" s="15"/>
      <c r="B54" s="19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1"/>
    </row>
    <row r="55" spans="1:63" x14ac:dyDescent="0.2">
      <c r="A55" s="15" t="s">
        <v>4</v>
      </c>
      <c r="B55" s="18" t="s">
        <v>9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</row>
    <row r="56" spans="1:63" x14ac:dyDescent="0.2">
      <c r="A56" s="15" t="s">
        <v>76</v>
      </c>
      <c r="B56" s="19" t="s">
        <v>18</v>
      </c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41.778758038642408</v>
      </c>
      <c r="AS57" s="65">
        <v>0</v>
      </c>
      <c r="AT57" s="65">
        <v>0</v>
      </c>
      <c r="AU57" s="65">
        <v>0</v>
      </c>
      <c r="AV57" s="65">
        <v>10.539781678884321</v>
      </c>
      <c r="AW57" s="65">
        <v>1.3160841383706829</v>
      </c>
      <c r="AX57" s="65">
        <v>0</v>
      </c>
      <c r="AY57" s="65">
        <v>0</v>
      </c>
      <c r="AZ57" s="65">
        <v>21.474788703074609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8.1038887488568321</v>
      </c>
      <c r="BG57" s="65">
        <v>0.13349999999999998</v>
      </c>
      <c r="BH57" s="65">
        <v>0</v>
      </c>
      <c r="BI57" s="65">
        <v>0</v>
      </c>
      <c r="BJ57" s="65">
        <v>3.3420000000000001</v>
      </c>
      <c r="BK57" s="66">
        <f>SUM(C57:BJ57)</f>
        <v>86.688801307828854</v>
      </c>
    </row>
    <row r="58" spans="1:63" x14ac:dyDescent="0.2">
      <c r="A58" s="15"/>
      <c r="B58" s="20" t="s">
        <v>85</v>
      </c>
      <c r="C58" s="70">
        <f>SUM(C57)</f>
        <v>0</v>
      </c>
      <c r="D58" s="70">
        <f t="shared" ref="D58:BJ58" si="16">SUM(D57)</f>
        <v>0</v>
      </c>
      <c r="E58" s="70">
        <f t="shared" si="16"/>
        <v>0</v>
      </c>
      <c r="F58" s="70">
        <f t="shared" si="16"/>
        <v>0</v>
      </c>
      <c r="G58" s="70">
        <f t="shared" si="16"/>
        <v>0</v>
      </c>
      <c r="H58" s="70">
        <f t="shared" si="16"/>
        <v>0</v>
      </c>
      <c r="I58" s="70">
        <f t="shared" si="16"/>
        <v>0</v>
      </c>
      <c r="J58" s="70">
        <f t="shared" si="16"/>
        <v>0</v>
      </c>
      <c r="K58" s="70">
        <f t="shared" si="16"/>
        <v>0</v>
      </c>
      <c r="L58" s="70">
        <f t="shared" si="16"/>
        <v>0</v>
      </c>
      <c r="M58" s="70">
        <f t="shared" si="16"/>
        <v>0</v>
      </c>
      <c r="N58" s="70">
        <f t="shared" si="16"/>
        <v>0</v>
      </c>
      <c r="O58" s="70">
        <f t="shared" si="16"/>
        <v>0</v>
      </c>
      <c r="P58" s="70">
        <f t="shared" si="16"/>
        <v>0</v>
      </c>
      <c r="Q58" s="70">
        <f t="shared" si="16"/>
        <v>0</v>
      </c>
      <c r="R58" s="70">
        <f t="shared" si="16"/>
        <v>0</v>
      </c>
      <c r="S58" s="70">
        <f t="shared" si="16"/>
        <v>0</v>
      </c>
      <c r="T58" s="70">
        <f t="shared" si="16"/>
        <v>0</v>
      </c>
      <c r="U58" s="70">
        <f t="shared" si="16"/>
        <v>0</v>
      </c>
      <c r="V58" s="70">
        <f t="shared" si="16"/>
        <v>0</v>
      </c>
      <c r="W58" s="70">
        <f t="shared" si="16"/>
        <v>0</v>
      </c>
      <c r="X58" s="70">
        <f t="shared" si="16"/>
        <v>0</v>
      </c>
      <c r="Y58" s="70">
        <f t="shared" si="16"/>
        <v>0</v>
      </c>
      <c r="Z58" s="70">
        <f t="shared" si="16"/>
        <v>0</v>
      </c>
      <c r="AA58" s="70">
        <f t="shared" si="16"/>
        <v>0</v>
      </c>
      <c r="AB58" s="70">
        <f t="shared" si="16"/>
        <v>0</v>
      </c>
      <c r="AC58" s="70">
        <f t="shared" si="16"/>
        <v>0</v>
      </c>
      <c r="AD58" s="70">
        <f t="shared" si="16"/>
        <v>0</v>
      </c>
      <c r="AE58" s="70">
        <f t="shared" si="16"/>
        <v>0</v>
      </c>
      <c r="AF58" s="70">
        <f t="shared" si="16"/>
        <v>0</v>
      </c>
      <c r="AG58" s="70">
        <f t="shared" si="16"/>
        <v>0</v>
      </c>
      <c r="AH58" s="70">
        <f t="shared" si="16"/>
        <v>0</v>
      </c>
      <c r="AI58" s="70">
        <f t="shared" si="16"/>
        <v>0</v>
      </c>
      <c r="AJ58" s="70">
        <f t="shared" si="16"/>
        <v>0</v>
      </c>
      <c r="AK58" s="70">
        <f t="shared" si="16"/>
        <v>0</v>
      </c>
      <c r="AL58" s="70">
        <f t="shared" si="16"/>
        <v>0</v>
      </c>
      <c r="AM58" s="70">
        <f t="shared" si="16"/>
        <v>0</v>
      </c>
      <c r="AN58" s="70">
        <f t="shared" si="16"/>
        <v>0</v>
      </c>
      <c r="AO58" s="70">
        <f t="shared" si="16"/>
        <v>0</v>
      </c>
      <c r="AP58" s="70">
        <f t="shared" si="16"/>
        <v>0</v>
      </c>
      <c r="AQ58" s="70">
        <f t="shared" si="16"/>
        <v>0</v>
      </c>
      <c r="AR58" s="79">
        <f t="shared" si="16"/>
        <v>41.778758038642408</v>
      </c>
      <c r="AS58" s="70">
        <f t="shared" si="16"/>
        <v>0</v>
      </c>
      <c r="AT58" s="70">
        <f t="shared" si="16"/>
        <v>0</v>
      </c>
      <c r="AU58" s="70">
        <f t="shared" si="16"/>
        <v>0</v>
      </c>
      <c r="AV58" s="76">
        <f t="shared" si="16"/>
        <v>10.539781678884321</v>
      </c>
      <c r="AW58" s="76">
        <f t="shared" si="16"/>
        <v>1.3160841383706829</v>
      </c>
      <c r="AX58" s="76">
        <f t="shared" si="16"/>
        <v>0</v>
      </c>
      <c r="AY58" s="76">
        <f t="shared" si="16"/>
        <v>0</v>
      </c>
      <c r="AZ58" s="76">
        <f t="shared" si="16"/>
        <v>21.474788703074609</v>
      </c>
      <c r="BA58" s="70">
        <f t="shared" si="16"/>
        <v>0</v>
      </c>
      <c r="BB58" s="70">
        <f t="shared" si="16"/>
        <v>0</v>
      </c>
      <c r="BC58" s="70">
        <f t="shared" si="16"/>
        <v>0</v>
      </c>
      <c r="BD58" s="70">
        <f t="shared" si="16"/>
        <v>0</v>
      </c>
      <c r="BE58" s="70">
        <f t="shared" si="16"/>
        <v>0</v>
      </c>
      <c r="BF58" s="76">
        <f t="shared" si="16"/>
        <v>8.1038887488568321</v>
      </c>
      <c r="BG58" s="76">
        <f t="shared" si="16"/>
        <v>0.13349999999999998</v>
      </c>
      <c r="BH58" s="76">
        <f t="shared" si="16"/>
        <v>0</v>
      </c>
      <c r="BI58" s="76">
        <f t="shared" si="16"/>
        <v>0</v>
      </c>
      <c r="BJ58" s="76">
        <f t="shared" si="16"/>
        <v>3.3420000000000001</v>
      </c>
      <c r="BK58" s="77">
        <f>SUM(BK57)</f>
        <v>86.688801307828854</v>
      </c>
    </row>
    <row r="59" spans="1:63" x14ac:dyDescent="0.2">
      <c r="A59" s="15" t="s">
        <v>77</v>
      </c>
      <c r="B59" s="19" t="s">
        <v>19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1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0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7">
        <f t="shared" si="18"/>
        <v>41.778758038642408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10.539781678884321</v>
      </c>
      <c r="AW62" s="61">
        <f t="shared" si="18"/>
        <v>1.3160841383706829</v>
      </c>
      <c r="AX62" s="61">
        <f t="shared" si="18"/>
        <v>0</v>
      </c>
      <c r="AY62" s="61">
        <f t="shared" si="18"/>
        <v>0</v>
      </c>
      <c r="AZ62" s="61">
        <f t="shared" si="18"/>
        <v>21.474788703074609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8.1038887488568321</v>
      </c>
      <c r="BG62" s="61">
        <f t="shared" si="18"/>
        <v>0.13349999999999998</v>
      </c>
      <c r="BH62" s="61">
        <f t="shared" si="18"/>
        <v>0</v>
      </c>
      <c r="BI62" s="61">
        <f t="shared" si="18"/>
        <v>0</v>
      </c>
      <c r="BJ62" s="61">
        <f t="shared" si="18"/>
        <v>3.3420000000000001</v>
      </c>
      <c r="BK62" s="61">
        <f>BK61+BK58</f>
        <v>86.688801307828854</v>
      </c>
    </row>
    <row r="63" spans="1:63" x14ac:dyDescent="0.2">
      <c r="A63" s="15"/>
      <c r="B63" s="19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1"/>
    </row>
    <row r="64" spans="1:63" x14ac:dyDescent="0.2">
      <c r="A64" s="15" t="s">
        <v>20</v>
      </c>
      <c r="B64" s="18" t="s">
        <v>21</v>
      </c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1"/>
    </row>
    <row r="65" spans="1:63" x14ac:dyDescent="0.2">
      <c r="A65" s="15" t="s">
        <v>76</v>
      </c>
      <c r="B65" s="19" t="s">
        <v>22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1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x14ac:dyDescent="0.2">
      <c r="A68" s="15"/>
      <c r="B68" s="23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1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224.145092426606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82.484916881951278</v>
      </c>
      <c r="I69" s="63">
        <f t="shared" si="20"/>
        <v>282.8206642397065</v>
      </c>
      <c r="J69" s="63">
        <f t="shared" si="20"/>
        <v>21.271851283499199</v>
      </c>
      <c r="K69" s="63">
        <f t="shared" si="20"/>
        <v>0</v>
      </c>
      <c r="L69" s="63">
        <f t="shared" si="20"/>
        <v>129.00638326553349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53.695680224268209</v>
      </c>
      <c r="S69" s="63">
        <f t="shared" si="20"/>
        <v>17.257044352460898</v>
      </c>
      <c r="T69" s="63">
        <f t="shared" si="20"/>
        <v>33.7022161490708</v>
      </c>
      <c r="U69" s="63">
        <f t="shared" si="20"/>
        <v>0</v>
      </c>
      <c r="V69" s="63">
        <f t="shared" si="20"/>
        <v>20.976829858447001</v>
      </c>
      <c r="W69" s="38">
        <f t="shared" si="20"/>
        <v>0</v>
      </c>
      <c r="X69" s="38">
        <f t="shared" si="20"/>
        <v>3.7933221423999998E-3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500.7927576640613</v>
      </c>
      <c r="AC69" s="63">
        <f t="shared" si="20"/>
        <v>217.12986604510763</v>
      </c>
      <c r="AD69" s="63">
        <f t="shared" si="20"/>
        <v>25.768956238177601</v>
      </c>
      <c r="AE69" s="63">
        <f t="shared" si="20"/>
        <v>0</v>
      </c>
      <c r="AF69" s="63">
        <f t="shared" si="20"/>
        <v>375.05876452866909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547.33018476293228</v>
      </c>
      <c r="AM69" s="63">
        <f t="shared" si="20"/>
        <v>82.269838258117005</v>
      </c>
      <c r="AN69" s="63">
        <f t="shared" si="20"/>
        <v>113.42182896560492</v>
      </c>
      <c r="AO69" s="63">
        <f t="shared" si="20"/>
        <v>0</v>
      </c>
      <c r="AP69" s="63">
        <f t="shared" si="20"/>
        <v>220.44178485361334</v>
      </c>
      <c r="AQ69" s="38">
        <f t="shared" si="20"/>
        <v>0</v>
      </c>
      <c r="AR69" s="71">
        <f t="shared" si="20"/>
        <v>41.778758038642408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531.31176344278356</v>
      </c>
      <c r="AW69" s="63">
        <f t="shared" si="20"/>
        <v>95.469261189223488</v>
      </c>
      <c r="AX69" s="63">
        <f t="shared" si="20"/>
        <v>5.1906610658212999</v>
      </c>
      <c r="AY69" s="63">
        <f t="shared" si="20"/>
        <v>0</v>
      </c>
      <c r="AZ69" s="63">
        <f t="shared" si="20"/>
        <v>270.08161584372112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146.86645043553949</v>
      </c>
      <c r="BG69" s="38">
        <f t="shared" si="20"/>
        <v>11.277510432991198</v>
      </c>
      <c r="BH69" s="38">
        <f t="shared" si="20"/>
        <v>6.4181234497142006</v>
      </c>
      <c r="BI69" s="38">
        <f t="shared" si="20"/>
        <v>0</v>
      </c>
      <c r="BJ69" s="38">
        <f t="shared" si="20"/>
        <v>39.057511348080702</v>
      </c>
      <c r="BK69" s="38">
        <f>BK28+BK47+BK53+BK62+BK67</f>
        <v>4095.0301085664864</v>
      </c>
    </row>
    <row r="70" spans="1:63" x14ac:dyDescent="0.2">
      <c r="A70" s="15"/>
      <c r="B70" s="24"/>
      <c r="C70" s="113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14"/>
    </row>
    <row r="71" spans="1:63" ht="15" x14ac:dyDescent="0.3">
      <c r="A71" s="15" t="s">
        <v>5</v>
      </c>
      <c r="B71" s="25" t="s">
        <v>24</v>
      </c>
      <c r="C71" s="113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14"/>
    </row>
    <row r="72" spans="1:63" x14ac:dyDescent="0.2">
      <c r="A72" s="15"/>
      <c r="B72" s="28" t="s">
        <v>111</v>
      </c>
      <c r="C72" s="34">
        <v>0</v>
      </c>
      <c r="D72" s="34">
        <v>0.82638265382139997</v>
      </c>
      <c r="E72" s="34">
        <v>0</v>
      </c>
      <c r="F72" s="34">
        <v>0</v>
      </c>
      <c r="G72" s="34">
        <v>0</v>
      </c>
      <c r="H72" s="34">
        <v>2.1690260455729007</v>
      </c>
      <c r="I72" s="34">
        <v>0.14057367257129999</v>
      </c>
      <c r="J72" s="34">
        <v>0</v>
      </c>
      <c r="K72" s="34">
        <v>0</v>
      </c>
      <c r="L72" s="34">
        <v>0.80129171932099996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1.5962861808556017</v>
      </c>
      <c r="S72" s="34">
        <v>2.7850532856999997E-3</v>
      </c>
      <c r="T72" s="34">
        <v>0</v>
      </c>
      <c r="U72" s="34">
        <v>0</v>
      </c>
      <c r="V72" s="34">
        <v>0.17515297546399997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12.653409222567285</v>
      </c>
      <c r="AC72" s="34">
        <v>0.22187220449950004</v>
      </c>
      <c r="AD72" s="34">
        <v>0</v>
      </c>
      <c r="AE72" s="34">
        <v>0</v>
      </c>
      <c r="AF72" s="34">
        <v>2.6361460584260996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9.3284484443048754</v>
      </c>
      <c r="AM72" s="34">
        <v>0.1299837334998</v>
      </c>
      <c r="AN72" s="34">
        <v>0</v>
      </c>
      <c r="AO72" s="34">
        <v>0</v>
      </c>
      <c r="AP72" s="34">
        <v>0.65446944353519998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5.0418625819080969</v>
      </c>
      <c r="AW72" s="34">
        <v>0.1571886412853</v>
      </c>
      <c r="AX72" s="34">
        <v>0</v>
      </c>
      <c r="AY72" s="34">
        <v>0</v>
      </c>
      <c r="AZ72" s="34">
        <v>1.4998999353202001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2.0326006748227949</v>
      </c>
      <c r="BG72" s="34">
        <v>4.3418028071299998E-2</v>
      </c>
      <c r="BH72" s="34">
        <v>0</v>
      </c>
      <c r="BI72" s="34">
        <v>0</v>
      </c>
      <c r="BJ72" s="34">
        <v>5.41151614642E-2</v>
      </c>
      <c r="BK72" s="33">
        <f>SUM(C72:BJ72)</f>
        <v>40.164912430596559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0.82638265382139997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2.1690260455729007</v>
      </c>
      <c r="I73" s="62">
        <f t="shared" si="21"/>
        <v>0.14057367257129999</v>
      </c>
      <c r="J73" s="62">
        <f t="shared" si="21"/>
        <v>0</v>
      </c>
      <c r="K73" s="62">
        <f t="shared" si="21"/>
        <v>0</v>
      </c>
      <c r="L73" s="62">
        <f t="shared" si="21"/>
        <v>0.80129171932099996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1.5962861808556017</v>
      </c>
      <c r="S73" s="62">
        <f t="shared" si="21"/>
        <v>2.7850532856999997E-3</v>
      </c>
      <c r="T73" s="62">
        <f t="shared" si="21"/>
        <v>0</v>
      </c>
      <c r="U73" s="62">
        <f t="shared" si="21"/>
        <v>0</v>
      </c>
      <c r="V73" s="62">
        <f t="shared" si="21"/>
        <v>0.17515297546399997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12.653409222567285</v>
      </c>
      <c r="AC73" s="62">
        <f t="shared" si="21"/>
        <v>0.22187220449950004</v>
      </c>
      <c r="AD73" s="62">
        <f t="shared" si="21"/>
        <v>0</v>
      </c>
      <c r="AE73" s="62">
        <f t="shared" si="21"/>
        <v>0</v>
      </c>
      <c r="AF73" s="62">
        <f t="shared" si="21"/>
        <v>2.6361460584260996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9.3284484443048754</v>
      </c>
      <c r="AM73" s="62">
        <f t="shared" si="21"/>
        <v>0.1299837334998</v>
      </c>
      <c r="AN73" s="62">
        <f t="shared" si="21"/>
        <v>0</v>
      </c>
      <c r="AO73" s="62">
        <f t="shared" si="21"/>
        <v>0</v>
      </c>
      <c r="AP73" s="62">
        <f t="shared" si="21"/>
        <v>0.65446944353519998</v>
      </c>
      <c r="AQ73" s="30">
        <f t="shared" si="21"/>
        <v>0</v>
      </c>
      <c r="AR73" s="70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5.0418625819080969</v>
      </c>
      <c r="AW73" s="62">
        <f t="shared" si="21"/>
        <v>0.1571886412853</v>
      </c>
      <c r="AX73" s="62">
        <f t="shared" si="21"/>
        <v>0</v>
      </c>
      <c r="AY73" s="62">
        <f t="shared" si="21"/>
        <v>0</v>
      </c>
      <c r="AZ73" s="62">
        <f t="shared" si="21"/>
        <v>1.4998999353202001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2.0326006748227949</v>
      </c>
      <c r="BG73" s="62">
        <f t="shared" si="21"/>
        <v>4.3418028071299998E-2</v>
      </c>
      <c r="BH73" s="62">
        <f t="shared" si="21"/>
        <v>0</v>
      </c>
      <c r="BI73" s="62">
        <f t="shared" si="21"/>
        <v>0</v>
      </c>
      <c r="BJ73" s="62">
        <f t="shared" si="21"/>
        <v>5.41151614642E-2</v>
      </c>
      <c r="BK73" s="64">
        <f>SUM(BK72)</f>
        <v>40.164912430596559</v>
      </c>
    </row>
    <row r="74" spans="1:63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4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4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4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4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A4" workbookViewId="0">
      <selection activeCell="C4" sqref="C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5.0037207139999997E-4</v>
      </c>
      <c r="F5" s="50">
        <v>0.25258183739170004</v>
      </c>
      <c r="G5" s="50">
        <v>8.9785172141999998E-3</v>
      </c>
      <c r="H5" s="50">
        <v>0</v>
      </c>
      <c r="I5" s="59">
        <v>0</v>
      </c>
      <c r="J5" s="51">
        <v>0</v>
      </c>
      <c r="K5" s="51">
        <f>SUM(D5:J5)</f>
        <v>0.26206072667730007</v>
      </c>
      <c r="L5" s="50">
        <v>3.629431785E-4</v>
      </c>
    </row>
    <row r="6" spans="2:12" x14ac:dyDescent="0.2">
      <c r="B6" s="48">
        <v>2</v>
      </c>
      <c r="C6" s="52" t="s">
        <v>40</v>
      </c>
      <c r="D6" s="50">
        <v>1.1826194912464998</v>
      </c>
      <c r="E6" s="50">
        <v>0.70146794299740001</v>
      </c>
      <c r="F6" s="50">
        <v>30.484134540290242</v>
      </c>
      <c r="G6" s="50">
        <v>1.6457214802350009</v>
      </c>
      <c r="H6" s="50">
        <v>0</v>
      </c>
      <c r="I6" s="59">
        <v>0.65599999999999992</v>
      </c>
      <c r="J6" s="51">
        <v>0</v>
      </c>
      <c r="K6" s="51">
        <f t="shared" ref="K6:K41" si="0">SUM(D6:J6)</f>
        <v>34.669943454769147</v>
      </c>
      <c r="L6" s="50">
        <v>0.35030895277699992</v>
      </c>
    </row>
    <row r="7" spans="2:12" x14ac:dyDescent="0.2">
      <c r="B7" s="48">
        <v>3</v>
      </c>
      <c r="C7" s="49" t="s">
        <v>41</v>
      </c>
      <c r="D7" s="50">
        <v>0</v>
      </c>
      <c r="E7" s="50">
        <v>1.003570714E-4</v>
      </c>
      <c r="F7" s="50">
        <v>0.96948442274769964</v>
      </c>
      <c r="G7" s="50">
        <v>1.3388549249999999E-2</v>
      </c>
      <c r="H7" s="50">
        <v>0</v>
      </c>
      <c r="I7" s="59">
        <v>4.1999999999999997E-3</v>
      </c>
      <c r="J7" s="51">
        <v>0</v>
      </c>
      <c r="K7" s="51">
        <f t="shared" si="0"/>
        <v>0.9871733290690996</v>
      </c>
      <c r="L7" s="50">
        <v>7.042831478549999E-2</v>
      </c>
    </row>
    <row r="8" spans="2:12" x14ac:dyDescent="0.2">
      <c r="B8" s="48">
        <v>4</v>
      </c>
      <c r="C8" s="52" t="s">
        <v>42</v>
      </c>
      <c r="D8" s="50">
        <v>3.331556826212299</v>
      </c>
      <c r="E8" s="50">
        <v>1.6126659343195999</v>
      </c>
      <c r="F8" s="50">
        <v>16.93780833958904</v>
      </c>
      <c r="G8" s="50">
        <v>3.0044562718174994</v>
      </c>
      <c r="H8" s="50">
        <v>0</v>
      </c>
      <c r="I8" s="59">
        <v>0.24000000000000002</v>
      </c>
      <c r="J8" s="51">
        <v>0</v>
      </c>
      <c r="K8" s="51">
        <f t="shared" si="0"/>
        <v>25.126487371938438</v>
      </c>
      <c r="L8" s="50">
        <v>0.48771592481350001</v>
      </c>
    </row>
    <row r="9" spans="2:12" x14ac:dyDescent="0.2">
      <c r="B9" s="48">
        <v>5</v>
      </c>
      <c r="C9" s="52" t="s">
        <v>43</v>
      </c>
      <c r="D9" s="50">
        <v>0.6403246045323</v>
      </c>
      <c r="E9" s="50">
        <v>0.97234245131860009</v>
      </c>
      <c r="F9" s="50">
        <v>49.490896667926961</v>
      </c>
      <c r="G9" s="50">
        <v>5.1383602054379027</v>
      </c>
      <c r="H9" s="50">
        <v>0</v>
      </c>
      <c r="I9" s="59">
        <v>1.1672</v>
      </c>
      <c r="J9" s="51">
        <v>0</v>
      </c>
      <c r="K9" s="51">
        <f t="shared" si="0"/>
        <v>57.409123929215767</v>
      </c>
      <c r="L9" s="50">
        <v>0.74156720055940017</v>
      </c>
    </row>
    <row r="10" spans="2:12" x14ac:dyDescent="0.2">
      <c r="B10" s="48">
        <v>6</v>
      </c>
      <c r="C10" s="52" t="s">
        <v>44</v>
      </c>
      <c r="D10" s="50">
        <v>0.49552178967799992</v>
      </c>
      <c r="E10" s="50">
        <v>0.92212133296319987</v>
      </c>
      <c r="F10" s="50">
        <v>19.180355105283425</v>
      </c>
      <c r="G10" s="50">
        <v>1.7091765587114003</v>
      </c>
      <c r="H10" s="50">
        <v>0</v>
      </c>
      <c r="I10" s="59">
        <v>0.21529999999999999</v>
      </c>
      <c r="J10" s="51">
        <v>0</v>
      </c>
      <c r="K10" s="51">
        <f t="shared" si="0"/>
        <v>22.522474786636025</v>
      </c>
      <c r="L10" s="50">
        <v>0.29039690971139992</v>
      </c>
    </row>
    <row r="11" spans="2:12" x14ac:dyDescent="0.2">
      <c r="B11" s="48">
        <v>7</v>
      </c>
      <c r="C11" s="52" t="s">
        <v>45</v>
      </c>
      <c r="D11" s="50">
        <v>38.188201954710586</v>
      </c>
      <c r="E11" s="50">
        <v>7.741279177887499</v>
      </c>
      <c r="F11" s="50">
        <v>39.783835286836741</v>
      </c>
      <c r="G11" s="50">
        <v>6.5938139527972011</v>
      </c>
      <c r="H11" s="50">
        <v>0</v>
      </c>
      <c r="I11" s="59">
        <v>0</v>
      </c>
      <c r="J11" s="51">
        <v>0</v>
      </c>
      <c r="K11" s="51">
        <f t="shared" si="0"/>
        <v>92.307130372232024</v>
      </c>
      <c r="L11" s="50">
        <v>0.43889699867060006</v>
      </c>
    </row>
    <row r="12" spans="2:12" x14ac:dyDescent="0.2">
      <c r="B12" s="48">
        <v>8</v>
      </c>
      <c r="C12" s="73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3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0.1162262487853</v>
      </c>
      <c r="E14" s="50">
        <v>0.69181501514190002</v>
      </c>
      <c r="F14" s="50">
        <v>10.544690109037898</v>
      </c>
      <c r="G14" s="50">
        <v>1.4070347690675002</v>
      </c>
      <c r="H14" s="50">
        <v>0</v>
      </c>
      <c r="I14" s="59">
        <v>0.11209999999999999</v>
      </c>
      <c r="J14" s="51">
        <v>0</v>
      </c>
      <c r="K14" s="51">
        <f t="shared" si="0"/>
        <v>12.871866142032598</v>
      </c>
      <c r="L14" s="50">
        <v>0.39293187596129997</v>
      </c>
    </row>
    <row r="15" spans="2:12" x14ac:dyDescent="0.2">
      <c r="B15" s="48">
        <v>11</v>
      </c>
      <c r="C15" s="52" t="s">
        <v>49</v>
      </c>
      <c r="D15" s="50">
        <v>121.60421061245454</v>
      </c>
      <c r="E15" s="50">
        <v>16.259773021776194</v>
      </c>
      <c r="F15" s="50">
        <v>102.17646094926769</v>
      </c>
      <c r="G15" s="50">
        <v>11.58009193612879</v>
      </c>
      <c r="H15" s="50">
        <v>0</v>
      </c>
      <c r="I15" s="59">
        <v>1.0884</v>
      </c>
      <c r="J15" s="51">
        <v>0</v>
      </c>
      <c r="K15" s="51">
        <f t="shared" si="0"/>
        <v>252.7089365196272</v>
      </c>
      <c r="L15" s="50">
        <v>1.8678700416196001</v>
      </c>
    </row>
    <row r="16" spans="2:12" x14ac:dyDescent="0.2">
      <c r="B16" s="48">
        <v>12</v>
      </c>
      <c r="C16" s="52" t="s">
        <v>50</v>
      </c>
      <c r="D16" s="50">
        <v>36.282692771709321</v>
      </c>
      <c r="E16" s="50">
        <v>7.111303647890197</v>
      </c>
      <c r="F16" s="50">
        <v>49.158702386227809</v>
      </c>
      <c r="G16" s="50">
        <v>3.5997694220907994</v>
      </c>
      <c r="H16" s="50">
        <v>0</v>
      </c>
      <c r="I16" s="59">
        <v>0.64500000000000002</v>
      </c>
      <c r="J16" s="51">
        <v>0</v>
      </c>
      <c r="K16" s="51">
        <f t="shared" si="0"/>
        <v>96.797468227918131</v>
      </c>
      <c r="L16" s="50">
        <v>1.1038880219545006</v>
      </c>
    </row>
    <row r="17" spans="2:12" x14ac:dyDescent="0.2">
      <c r="B17" s="48">
        <v>13</v>
      </c>
      <c r="C17" s="52" t="s">
        <v>51</v>
      </c>
      <c r="D17" s="50">
        <v>0.16909431492759999</v>
      </c>
      <c r="E17" s="50">
        <v>0.30451432739199991</v>
      </c>
      <c r="F17" s="50">
        <v>19.883939604982373</v>
      </c>
      <c r="G17" s="50">
        <v>1.0501051393544001</v>
      </c>
      <c r="H17" s="50">
        <v>0</v>
      </c>
      <c r="I17" s="59">
        <v>6.6699999999999995E-2</v>
      </c>
      <c r="J17" s="51">
        <v>0</v>
      </c>
      <c r="K17" s="51">
        <f t="shared" si="0"/>
        <v>21.474353386656375</v>
      </c>
      <c r="L17" s="50">
        <v>0.34151756592389998</v>
      </c>
    </row>
    <row r="18" spans="2:12" x14ac:dyDescent="0.2">
      <c r="B18" s="48">
        <v>14</v>
      </c>
      <c r="C18" s="52" t="s">
        <v>52</v>
      </c>
      <c r="D18" s="50">
        <v>6.0998105178299997E-2</v>
      </c>
      <c r="E18" s="50">
        <v>0.36731224210630015</v>
      </c>
      <c r="F18" s="50">
        <v>10.993170572422301</v>
      </c>
      <c r="G18" s="50">
        <v>0.74146774449699993</v>
      </c>
      <c r="H18" s="50">
        <v>0</v>
      </c>
      <c r="I18" s="59">
        <v>1.29E-2</v>
      </c>
      <c r="J18" s="51">
        <v>0</v>
      </c>
      <c r="K18" s="51">
        <f t="shared" si="0"/>
        <v>12.175848664203901</v>
      </c>
      <c r="L18" s="50">
        <v>2.9330585105699993E-2</v>
      </c>
    </row>
    <row r="19" spans="2:12" x14ac:dyDescent="0.2">
      <c r="B19" s="48">
        <v>15</v>
      </c>
      <c r="C19" s="52" t="s">
        <v>53</v>
      </c>
      <c r="D19" s="50">
        <v>0.79308065578269982</v>
      </c>
      <c r="E19" s="50">
        <v>0.42480446392660015</v>
      </c>
      <c r="F19" s="50">
        <v>40.367072031381802</v>
      </c>
      <c r="G19" s="50">
        <v>2.6300435464133991</v>
      </c>
      <c r="H19" s="50">
        <v>0</v>
      </c>
      <c r="I19" s="59">
        <v>3.04E-2</v>
      </c>
      <c r="J19" s="51">
        <v>0</v>
      </c>
      <c r="K19" s="51">
        <f t="shared" si="0"/>
        <v>44.2454006975045</v>
      </c>
      <c r="L19" s="50">
        <v>0.44377961649239989</v>
      </c>
    </row>
    <row r="20" spans="2:12" x14ac:dyDescent="0.2">
      <c r="B20" s="48">
        <v>16</v>
      </c>
      <c r="C20" s="52" t="s">
        <v>54</v>
      </c>
      <c r="D20" s="50">
        <v>85.539709704090882</v>
      </c>
      <c r="E20" s="50">
        <v>61.495765550517113</v>
      </c>
      <c r="F20" s="50">
        <v>220.2961405915697</v>
      </c>
      <c r="G20" s="50">
        <v>10.932776421385512</v>
      </c>
      <c r="H20" s="50">
        <v>0</v>
      </c>
      <c r="I20" s="59">
        <v>3.778</v>
      </c>
      <c r="J20" s="51">
        <v>0</v>
      </c>
      <c r="K20" s="51">
        <f t="shared" si="0"/>
        <v>382.04239226756317</v>
      </c>
      <c r="L20" s="50">
        <v>2.5543728565074013</v>
      </c>
    </row>
    <row r="21" spans="2:12" x14ac:dyDescent="0.2">
      <c r="B21" s="48">
        <v>17</v>
      </c>
      <c r="C21" s="52" t="s">
        <v>55</v>
      </c>
      <c r="D21" s="50">
        <v>2.6720047864243996</v>
      </c>
      <c r="E21" s="50">
        <v>5.0183541141030981</v>
      </c>
      <c r="F21" s="50">
        <v>49.008697818146857</v>
      </c>
      <c r="G21" s="50">
        <v>4.7329528888375965</v>
      </c>
      <c r="H21" s="50">
        <v>0</v>
      </c>
      <c r="I21" s="59">
        <v>0.74439999999999995</v>
      </c>
      <c r="J21" s="51">
        <v>0</v>
      </c>
      <c r="K21" s="51">
        <f t="shared" si="0"/>
        <v>62.17640960751195</v>
      </c>
      <c r="L21" s="50">
        <v>0.69234202670240108</v>
      </c>
    </row>
    <row r="22" spans="2:12" x14ac:dyDescent="0.2">
      <c r="B22" s="48">
        <v>18</v>
      </c>
      <c r="C22" s="73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5.8310878944919979</v>
      </c>
      <c r="E23" s="50">
        <v>14.530032470558609</v>
      </c>
      <c r="F23" s="50">
        <v>100.55073122813849</v>
      </c>
      <c r="G23" s="50">
        <v>12.931645299371706</v>
      </c>
      <c r="H23" s="50">
        <v>0</v>
      </c>
      <c r="I23" s="59">
        <v>2.8589000000000002</v>
      </c>
      <c r="J23" s="51">
        <v>0</v>
      </c>
      <c r="K23" s="51">
        <f t="shared" si="0"/>
        <v>136.70239689256081</v>
      </c>
      <c r="L23" s="50">
        <v>1.0483278896942994</v>
      </c>
    </row>
    <row r="24" spans="2:12" x14ac:dyDescent="0.2">
      <c r="B24" s="48">
        <v>20</v>
      </c>
      <c r="C24" s="52" t="s">
        <v>58</v>
      </c>
      <c r="D24" s="50">
        <v>288.0397189151987</v>
      </c>
      <c r="E24" s="50">
        <v>193.47662844366161</v>
      </c>
      <c r="F24" s="50">
        <v>907.29554410907826</v>
      </c>
      <c r="G24" s="50">
        <v>61.643376344500517</v>
      </c>
      <c r="H24" s="50">
        <v>0</v>
      </c>
      <c r="I24" s="59">
        <v>52.405912604754249</v>
      </c>
      <c r="J24" s="51">
        <v>0</v>
      </c>
      <c r="K24" s="51">
        <f t="shared" si="0"/>
        <v>1502.8611804171933</v>
      </c>
      <c r="L24" s="50">
        <v>12.630192650518188</v>
      </c>
    </row>
    <row r="25" spans="2:12" x14ac:dyDescent="0.2">
      <c r="B25" s="48">
        <v>21</v>
      </c>
      <c r="C25" s="49" t="s">
        <v>59</v>
      </c>
      <c r="D25" s="50">
        <v>2.4305762856000001E-3</v>
      </c>
      <c r="E25" s="50">
        <v>2.013167142E-4</v>
      </c>
      <c r="F25" s="50">
        <v>0.58417169695969973</v>
      </c>
      <c r="G25" s="50">
        <v>6.4517106714200009E-2</v>
      </c>
      <c r="H25" s="50">
        <v>0</v>
      </c>
      <c r="I25" s="59">
        <v>0</v>
      </c>
      <c r="J25" s="51">
        <v>0</v>
      </c>
      <c r="K25" s="51">
        <f t="shared" si="0"/>
        <v>0.65132069667369974</v>
      </c>
      <c r="L25" s="50">
        <v>1.812034285E-4</v>
      </c>
    </row>
    <row r="26" spans="2:12" x14ac:dyDescent="0.2">
      <c r="B26" s="48">
        <v>22</v>
      </c>
      <c r="C26" s="52" t="s">
        <v>60</v>
      </c>
      <c r="D26" s="50">
        <v>2.70930504284E-2</v>
      </c>
      <c r="E26" s="50">
        <v>2.5209350071399989E-2</v>
      </c>
      <c r="F26" s="50">
        <v>1.5185368810287998</v>
      </c>
      <c r="G26" s="50">
        <v>7.0099631425999996E-3</v>
      </c>
      <c r="H26" s="50">
        <v>0</v>
      </c>
      <c r="I26" s="59">
        <v>0.37230000000000002</v>
      </c>
      <c r="J26" s="51">
        <v>0</v>
      </c>
      <c r="K26" s="51">
        <f t="shared" si="0"/>
        <v>1.9501492446711999</v>
      </c>
      <c r="L26" s="50">
        <v>1.2880262571000001E-2</v>
      </c>
    </row>
    <row r="27" spans="2:12" x14ac:dyDescent="0.2">
      <c r="B27" s="48">
        <v>23</v>
      </c>
      <c r="C27" s="73" t="s">
        <v>61</v>
      </c>
      <c r="D27" s="50">
        <v>0</v>
      </c>
      <c r="E27" s="50">
        <v>0</v>
      </c>
      <c r="F27" s="50">
        <v>1.5570857142000001E-3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1.5570857142000001E-3</v>
      </c>
      <c r="L27" s="50">
        <v>3.8376024641E-3</v>
      </c>
    </row>
    <row r="28" spans="2:12" x14ac:dyDescent="0.2">
      <c r="B28" s="48">
        <v>24</v>
      </c>
      <c r="C28" s="49" t="s">
        <v>62</v>
      </c>
      <c r="D28" s="50">
        <v>5.0785831357000003E-2</v>
      </c>
      <c r="E28" s="50">
        <v>2.4232025000000003E-3</v>
      </c>
      <c r="F28" s="50">
        <v>2.0197110878145983</v>
      </c>
      <c r="G28" s="50">
        <v>5.0477876071400002E-2</v>
      </c>
      <c r="H28" s="50">
        <v>0</v>
      </c>
      <c r="I28" s="59">
        <v>0.1583</v>
      </c>
      <c r="J28" s="51">
        <v>0</v>
      </c>
      <c r="K28" s="51">
        <f t="shared" si="0"/>
        <v>2.2816979977429988</v>
      </c>
      <c r="L28" s="50">
        <v>1.0150738569999998E-3</v>
      </c>
    </row>
    <row r="29" spans="2:12" x14ac:dyDescent="0.2">
      <c r="B29" s="48">
        <v>25</v>
      </c>
      <c r="C29" s="52" t="s">
        <v>63</v>
      </c>
      <c r="D29" s="50">
        <v>21.422506407669506</v>
      </c>
      <c r="E29" s="50">
        <v>6.7061293610252992</v>
      </c>
      <c r="F29" s="50">
        <v>142.43069167397388</v>
      </c>
      <c r="G29" s="50">
        <v>12.976755180308119</v>
      </c>
      <c r="H29" s="50">
        <v>0</v>
      </c>
      <c r="I29" s="59">
        <v>3.8496000000000001</v>
      </c>
      <c r="J29" s="51">
        <v>0</v>
      </c>
      <c r="K29" s="51">
        <f t="shared" si="0"/>
        <v>187.38568262297682</v>
      </c>
      <c r="L29" s="50">
        <v>2.2611709409805969</v>
      </c>
    </row>
    <row r="30" spans="2:12" x14ac:dyDescent="0.2">
      <c r="B30" s="48">
        <v>26</v>
      </c>
      <c r="C30" s="52" t="s">
        <v>64</v>
      </c>
      <c r="D30" s="50">
        <v>38.070280305632792</v>
      </c>
      <c r="E30" s="50">
        <v>2.6656469082053991</v>
      </c>
      <c r="F30" s="50">
        <v>39.546303987411598</v>
      </c>
      <c r="G30" s="50">
        <v>4.6695278634755937</v>
      </c>
      <c r="H30" s="50">
        <v>0</v>
      </c>
      <c r="I30" s="59">
        <v>0.68730000000000002</v>
      </c>
      <c r="J30" s="51">
        <v>0</v>
      </c>
      <c r="K30" s="51">
        <f t="shared" si="0"/>
        <v>85.639059064725373</v>
      </c>
      <c r="L30" s="50">
        <v>0.54996556745510006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2.1363961900322006</v>
      </c>
      <c r="G31" s="50">
        <v>1.5137163285399999E-2</v>
      </c>
      <c r="H31" s="50">
        <v>0</v>
      </c>
      <c r="I31" s="59">
        <v>2.6844887030746065</v>
      </c>
      <c r="J31" s="51">
        <v>0</v>
      </c>
      <c r="K31" s="51">
        <f t="shared" si="0"/>
        <v>4.8362560823922074</v>
      </c>
      <c r="L31" s="50">
        <v>6.6129123856599997E-2</v>
      </c>
    </row>
    <row r="32" spans="2:12" x14ac:dyDescent="0.2">
      <c r="B32" s="48">
        <v>28</v>
      </c>
      <c r="C32" s="52" t="s">
        <v>65</v>
      </c>
      <c r="D32" s="50">
        <v>5.2631462464000002E-2</v>
      </c>
      <c r="E32" s="50">
        <v>1.8886894284999998E-3</v>
      </c>
      <c r="F32" s="50">
        <v>1.3333100406703997</v>
      </c>
      <c r="G32" s="50">
        <v>7.5625069570799994E-2</v>
      </c>
      <c r="H32" s="50">
        <v>0</v>
      </c>
      <c r="I32" s="59">
        <v>0</v>
      </c>
      <c r="J32" s="51">
        <v>0</v>
      </c>
      <c r="K32" s="51">
        <f t="shared" si="0"/>
        <v>1.4634552621336998</v>
      </c>
      <c r="L32" s="50">
        <v>3.7861540249599999E-2</v>
      </c>
    </row>
    <row r="33" spans="2:15" x14ac:dyDescent="0.2">
      <c r="B33" s="48">
        <v>29</v>
      </c>
      <c r="C33" s="52" t="s">
        <v>66</v>
      </c>
      <c r="D33" s="50">
        <v>7.1180346076406984</v>
      </c>
      <c r="E33" s="50">
        <v>3.1150519042444995</v>
      </c>
      <c r="F33" s="50">
        <v>35.750573762806084</v>
      </c>
      <c r="G33" s="50">
        <v>2.197174983130199</v>
      </c>
      <c r="H33" s="50">
        <v>0</v>
      </c>
      <c r="I33" s="59">
        <v>0.33630000000000004</v>
      </c>
      <c r="J33" s="51">
        <v>0</v>
      </c>
      <c r="K33" s="51">
        <f t="shared" si="0"/>
        <v>48.517135257821479</v>
      </c>
      <c r="L33" s="50">
        <v>0.97832313434820029</v>
      </c>
    </row>
    <row r="34" spans="2:15" x14ac:dyDescent="0.2">
      <c r="B34" s="48">
        <v>30</v>
      </c>
      <c r="C34" s="52" t="s">
        <v>67</v>
      </c>
      <c r="D34" s="50">
        <v>5.9670460317433003</v>
      </c>
      <c r="E34" s="50">
        <v>4.1333332067067987</v>
      </c>
      <c r="F34" s="50">
        <v>61.162221689315778</v>
      </c>
      <c r="G34" s="50">
        <v>5.4324393194318059</v>
      </c>
      <c r="H34" s="50">
        <v>0</v>
      </c>
      <c r="I34" s="59">
        <v>2.6341000000000001</v>
      </c>
      <c r="J34" s="51">
        <v>0</v>
      </c>
      <c r="K34" s="51">
        <f t="shared" si="0"/>
        <v>79.329140247197685</v>
      </c>
      <c r="L34" s="50">
        <v>1.3104911992374988</v>
      </c>
    </row>
    <row r="35" spans="2:15" x14ac:dyDescent="0.2">
      <c r="B35" s="48">
        <v>31</v>
      </c>
      <c r="C35" s="49" t="s">
        <v>68</v>
      </c>
      <c r="D35" s="50">
        <v>1.051428928E-4</v>
      </c>
      <c r="E35" s="50">
        <v>0.11372764235710001</v>
      </c>
      <c r="F35" s="50">
        <v>1.9018824805266015</v>
      </c>
      <c r="G35" s="50">
        <v>0.128313182321</v>
      </c>
      <c r="H35" s="50">
        <v>0</v>
      </c>
      <c r="I35" s="59">
        <v>0</v>
      </c>
      <c r="J35" s="51">
        <v>0</v>
      </c>
      <c r="K35" s="51">
        <f t="shared" si="0"/>
        <v>2.1440284480975014</v>
      </c>
      <c r="L35" s="50">
        <v>8.6337229463699997E-2</v>
      </c>
    </row>
    <row r="36" spans="2:15" x14ac:dyDescent="0.2">
      <c r="B36" s="48">
        <v>32</v>
      </c>
      <c r="C36" s="52" t="s">
        <v>69</v>
      </c>
      <c r="D36" s="50">
        <v>99.452217408131347</v>
      </c>
      <c r="E36" s="50">
        <v>23.419719871381091</v>
      </c>
      <c r="F36" s="50">
        <v>95.195061890270836</v>
      </c>
      <c r="G36" s="50">
        <v>11.307812633911604</v>
      </c>
      <c r="H36" s="50">
        <v>0</v>
      </c>
      <c r="I36" s="59">
        <v>3.0074999999999998</v>
      </c>
      <c r="J36" s="51">
        <v>0</v>
      </c>
      <c r="K36" s="51">
        <f t="shared" si="0"/>
        <v>232.38231180369488</v>
      </c>
      <c r="L36" s="50">
        <v>3.1845361446295062</v>
      </c>
    </row>
    <row r="37" spans="2:15" x14ac:dyDescent="0.2">
      <c r="B37" s="48">
        <v>33</v>
      </c>
      <c r="C37" s="52" t="s">
        <v>113</v>
      </c>
      <c r="D37" s="50">
        <v>44.858751254256703</v>
      </c>
      <c r="E37" s="50">
        <v>14.667648242082207</v>
      </c>
      <c r="F37" s="50">
        <v>137.9636610792499</v>
      </c>
      <c r="G37" s="50">
        <v>8.3470135078882066</v>
      </c>
      <c r="H37" s="50">
        <v>0</v>
      </c>
      <c r="I37" s="59">
        <v>0.94850000000000001</v>
      </c>
      <c r="J37" s="51">
        <v>0</v>
      </c>
      <c r="K37" s="51">
        <f t="shared" si="0"/>
        <v>206.78557408347703</v>
      </c>
      <c r="L37" s="50">
        <v>2.7894901360431086</v>
      </c>
    </row>
    <row r="38" spans="2:15" x14ac:dyDescent="0.2">
      <c r="B38" s="48">
        <v>34</v>
      </c>
      <c r="C38" s="52" t="s">
        <v>70</v>
      </c>
      <c r="D38" s="50">
        <v>0.18524116766979301</v>
      </c>
      <c r="E38" s="50">
        <v>8.9605812285500006E-2</v>
      </c>
      <c r="F38" s="50">
        <v>8.6788796171859985</v>
      </c>
      <c r="G38" s="50">
        <v>0.68759163117739996</v>
      </c>
      <c r="H38" s="50">
        <v>0</v>
      </c>
      <c r="I38" s="59">
        <v>6.0900000000000003E-2</v>
      </c>
      <c r="J38" s="51">
        <v>0</v>
      </c>
      <c r="K38" s="51">
        <f t="shared" si="0"/>
        <v>9.7022182283186904</v>
      </c>
      <c r="L38" s="50">
        <v>1.11945938212E-2</v>
      </c>
    </row>
    <row r="39" spans="2:15" x14ac:dyDescent="0.2">
      <c r="B39" s="48">
        <v>35</v>
      </c>
      <c r="C39" s="52" t="s">
        <v>71</v>
      </c>
      <c r="D39" s="50">
        <v>13.614850244878902</v>
      </c>
      <c r="E39" s="50">
        <v>19.987662254191601</v>
      </c>
      <c r="F39" s="50">
        <v>201.19453872125473</v>
      </c>
      <c r="G39" s="50">
        <v>17.915340856204597</v>
      </c>
      <c r="H39" s="50">
        <v>0</v>
      </c>
      <c r="I39" s="59">
        <v>2.3870999999999998</v>
      </c>
      <c r="J39" s="51">
        <v>0</v>
      </c>
      <c r="K39" s="51">
        <f t="shared" si="0"/>
        <v>255.09949207652983</v>
      </c>
      <c r="L39" s="50">
        <v>1.8749765077147951</v>
      </c>
    </row>
    <row r="40" spans="2:15" x14ac:dyDescent="0.2">
      <c r="B40" s="48">
        <v>36</v>
      </c>
      <c r="C40" s="52" t="s">
        <v>72</v>
      </c>
      <c r="D40" s="50">
        <v>8.264315410820398</v>
      </c>
      <c r="E40" s="50">
        <v>1.3530908323195998</v>
      </c>
      <c r="F40" s="50">
        <v>12.133958198796</v>
      </c>
      <c r="G40" s="50">
        <v>1.0729728049600999</v>
      </c>
      <c r="H40" s="50">
        <v>0</v>
      </c>
      <c r="I40" s="59">
        <v>0</v>
      </c>
      <c r="J40" s="51">
        <v>0</v>
      </c>
      <c r="K40" s="51">
        <f t="shared" si="0"/>
        <v>22.824337246896096</v>
      </c>
      <c r="L40" s="50">
        <v>0.35244090242410003</v>
      </c>
    </row>
    <row r="41" spans="2:15" x14ac:dyDescent="0.2">
      <c r="B41" s="48">
        <v>37</v>
      </c>
      <c r="C41" s="52" t="s">
        <v>73</v>
      </c>
      <c r="D41" s="50">
        <v>21.238919522812701</v>
      </c>
      <c r="E41" s="50">
        <v>14.399789707450994</v>
      </c>
      <c r="F41" s="50">
        <v>140.38097292984142</v>
      </c>
      <c r="G41" s="50">
        <v>15.139364164021217</v>
      </c>
      <c r="H41" s="50">
        <v>0</v>
      </c>
      <c r="I41" s="59">
        <v>5.5369999999999999</v>
      </c>
      <c r="J41" s="51">
        <v>0</v>
      </c>
      <c r="K41" s="51">
        <f t="shared" si="0"/>
        <v>196.69604632412634</v>
      </c>
      <c r="L41" s="50">
        <v>3.1598508930764018</v>
      </c>
    </row>
    <row r="42" spans="2:15" s="56" customFormat="1" ht="15" x14ac:dyDescent="0.2">
      <c r="B42" s="47" t="s">
        <v>11</v>
      </c>
      <c r="C42" s="53"/>
      <c r="D42" s="54">
        <f>SUM(D5:D41)</f>
        <v>845.27249112610741</v>
      </c>
      <c r="E42" s="54">
        <f t="shared" ref="E42:G42" si="1">SUM(E5:E41)</f>
        <v>402.31190916666696</v>
      </c>
      <c r="F42" s="54">
        <f t="shared" si="1"/>
        <v>2551.3066746131713</v>
      </c>
      <c r="G42" s="54">
        <f t="shared" si="1"/>
        <v>209.4502323527247</v>
      </c>
      <c r="H42" s="55">
        <f t="shared" ref="H42:L42" si="2">SUM(H5:H41)</f>
        <v>0</v>
      </c>
      <c r="I42" s="55">
        <f t="shared" si="2"/>
        <v>86.68880130782884</v>
      </c>
      <c r="J42" s="55">
        <f t="shared" si="2"/>
        <v>0</v>
      </c>
      <c r="K42" s="55">
        <f t="shared" si="2"/>
        <v>4095.0301085664978</v>
      </c>
      <c r="L42" s="55">
        <f t="shared" si="2"/>
        <v>40.164912430596608</v>
      </c>
      <c r="M42" s="60"/>
      <c r="O42" s="85"/>
    </row>
    <row r="43" spans="2:15" x14ac:dyDescent="0.2">
      <c r="B43" s="46" t="s">
        <v>89</v>
      </c>
      <c r="I43" s="57"/>
      <c r="K43" s="58"/>
      <c r="L43" s="75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2022-03-10T08:58:42Z</dcterms:modified>
</cp:coreProperties>
</file>